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ROJEKTI Savinjska\20-0047 - CELJE-ŽALEC\POGODBE\21-001430 - GRADNJA -\NAROČILO\RAZPISNA\VPRAŠANJA\S 02 - Popis most Špica\"/>
    </mc:Choice>
  </mc:AlternateContent>
  <bookViews>
    <workbookView xWindow="-28920" yWindow="-120" windowWidth="29040" windowHeight="15840" tabRatio="819" firstSheet="13" activeTab="15"/>
  </bookViews>
  <sheets>
    <sheet name="SKUPNA REKAP" sheetId="34" r:id="rId1"/>
    <sheet name="SPLOŠNO" sheetId="200" r:id="rId2"/>
    <sheet name="2_1A KA_Rekap" sheetId="190" r:id="rId3"/>
    <sheet name="2_1A KA_Popis del" sheetId="191" r:id="rId4"/>
    <sheet name="3_1A DKP_Rekap" sheetId="180" r:id="rId5"/>
    <sheet name="3_1A DKP_Popis del" sheetId="181" r:id="rId6"/>
    <sheet name="3_2 DKP_Rekap" sheetId="186" r:id="rId7"/>
    <sheet name="3_2 DKP_Popis del" sheetId="187" r:id="rId8"/>
    <sheet name="4_1A CR in EE_Rekap" sheetId="178" r:id="rId9"/>
    <sheet name="4_1A CR in EE_Popis del" sheetId="179" r:id="rId10"/>
    <sheet name="5_1A PLIN_Rekap" sheetId="188" r:id="rId11"/>
    <sheet name="5_1A PLIN_Popis del" sheetId="189" r:id="rId12"/>
    <sheet name="6_1A TK_Rekap" sheetId="184" r:id="rId13"/>
    <sheet name="6_1A TK_Popis del" sheetId="185" r:id="rId14"/>
    <sheet name="MOST_Rekap" sheetId="192" r:id="rId15"/>
    <sheet name="MOST_Popis del" sheetId="193" r:id="rId16"/>
    <sheet name="BRV Lava_Rekap" sheetId="194" r:id="rId17"/>
    <sheet name="BRV Lava_Popis del" sheetId="195" r:id="rId18"/>
    <sheet name="BRV Struga 1_Rekap" sheetId="196" r:id="rId19"/>
    <sheet name="BRV Struga 1_Popis del" sheetId="197" r:id="rId20"/>
    <sheet name="BRV Struga 2_Rekap" sheetId="198" r:id="rId21"/>
    <sheet name="BRV Struga 2_Popis del" sheetId="199" r:id="rId22"/>
  </sheets>
  <definedNames>
    <definedName name="_xlnm.Print_Area" localSheetId="3">'2_1A KA_Popis del'!$A$1:$H$33</definedName>
    <definedName name="_xlnm.Print_Area" localSheetId="2">'2_1A KA_Rekap'!$A$1:$D$29</definedName>
    <definedName name="_xlnm.Print_Area" localSheetId="5">'3_1A DKP_Popis del'!$A$1:$H$116</definedName>
    <definedName name="_xlnm.Print_Area" localSheetId="4">'3_1A DKP_Rekap'!$A$1:$C$18</definedName>
    <definedName name="_xlnm.Print_Area" localSheetId="7">'3_2 DKP_Popis del'!$A$1:$H$129</definedName>
    <definedName name="_xlnm.Print_Area" localSheetId="6">'3_2 DKP_Rekap'!$A$1:$C$26</definedName>
    <definedName name="_xlnm.Print_Area" localSheetId="9">'4_1A CR in EE_Popis del'!$A$1:$H$119</definedName>
    <definedName name="_xlnm.Print_Area" localSheetId="8">'4_1A CR in EE_Rekap'!$A$1:$C$15</definedName>
    <definedName name="_xlnm.Print_Area" localSheetId="11">'5_1A PLIN_Popis del'!$A$1:$H$38</definedName>
    <definedName name="_xlnm.Print_Area" localSheetId="10">'5_1A PLIN_Rekap'!$A$1:$C$15</definedName>
    <definedName name="_xlnm.Print_Area" localSheetId="13">'6_1A TK_Popis del'!$A$1:$H$42</definedName>
    <definedName name="_xlnm.Print_Area" localSheetId="12">'6_1A TK_Rekap'!$A$1:$C$13</definedName>
    <definedName name="_xlnm.Print_Area" localSheetId="17">'BRV Lava_Popis del'!$A$1:$H$118</definedName>
    <definedName name="_xlnm.Print_Area" localSheetId="16">'BRV Lava_Rekap'!$A$1:$C$31</definedName>
    <definedName name="_xlnm.Print_Area" localSheetId="19">'BRV Struga 1_Popis del'!$A$1:$H$113</definedName>
    <definedName name="_xlnm.Print_Area" localSheetId="18">'BRV Struga 1_Rekap'!$A$1:$C$30</definedName>
    <definedName name="_xlnm.Print_Area" localSheetId="21">'BRV Struga 2_Popis del'!$A$1:$H$112</definedName>
    <definedName name="_xlnm.Print_Area" localSheetId="20">'BRV Struga 2_Rekap'!$A$1:$C$30</definedName>
    <definedName name="_xlnm.Print_Area" localSheetId="15">'MOST_Popis del'!$A$1:$H$120</definedName>
    <definedName name="_xlnm.Print_Area" localSheetId="14">MOST_Rekap!$A$1:$C$25</definedName>
    <definedName name="_xlnm.Print_Area" localSheetId="0">'SKUPNA REKAP'!$A$1:$E$33</definedName>
    <definedName name="_xlnm.Print_Titles" localSheetId="3">'2_1A KA_Popis del'!$2:$3</definedName>
    <definedName name="_xlnm.Print_Titles" localSheetId="5">'3_1A DKP_Popis del'!$2:$3</definedName>
    <definedName name="_xlnm.Print_Titles" localSheetId="7">'3_2 DKP_Popis del'!$2:$3</definedName>
    <definedName name="_xlnm.Print_Titles" localSheetId="9">'4_1A CR in EE_Popis del'!$2:$3</definedName>
    <definedName name="_xlnm.Print_Titles" localSheetId="11">'5_1A PLIN_Popis del'!$2:$3</definedName>
    <definedName name="_xlnm.Print_Titles" localSheetId="13">'6_1A TK_Popis del'!$2:$3</definedName>
    <definedName name="_xlnm.Print_Titles" localSheetId="17">'BRV Lava_Popis del'!$2:$3</definedName>
    <definedName name="_xlnm.Print_Titles" localSheetId="19">'BRV Struga 1_Popis del'!$2:$3</definedName>
    <definedName name="_xlnm.Print_Titles" localSheetId="21">'BRV Struga 2_Popis del'!$2:$3</definedName>
    <definedName name="_xlnm.Print_Titles" localSheetId="15">'MOST_Popis del'!$2:$3</definedName>
  </definedNames>
  <calcPr calcId="162913"/>
</workbook>
</file>

<file path=xl/calcChain.xml><?xml version="1.0" encoding="utf-8"?>
<calcChain xmlns="http://schemas.openxmlformats.org/spreadsheetml/2006/main">
  <c r="H30" i="199" l="1"/>
  <c r="H30" i="197"/>
  <c r="H27" i="193"/>
  <c r="H26" i="193"/>
  <c r="H8" i="185"/>
  <c r="H20" i="189"/>
  <c r="H8" i="179"/>
  <c r="H94" i="187"/>
  <c r="H93" i="187"/>
  <c r="H20" i="187"/>
  <c r="H19" i="187"/>
  <c r="H34" i="181"/>
  <c r="H33" i="181"/>
  <c r="H114" i="187"/>
  <c r="H86" i="181"/>
  <c r="H87" i="181"/>
  <c r="H6" i="199" l="1"/>
  <c r="H7" i="199" s="1"/>
  <c r="H11" i="199"/>
  <c r="H12" i="199"/>
  <c r="H13" i="199"/>
  <c r="H14" i="199"/>
  <c r="H19" i="199"/>
  <c r="H20" i="199"/>
  <c r="H21" i="199"/>
  <c r="H22" i="199"/>
  <c r="H28" i="199"/>
  <c r="H29" i="199"/>
  <c r="H31" i="199"/>
  <c r="H36" i="199"/>
  <c r="H37" i="199" s="1"/>
  <c r="C12" i="198" s="1"/>
  <c r="H41" i="199"/>
  <c r="H42" i="199"/>
  <c r="H47" i="199"/>
  <c r="H48" i="199"/>
  <c r="H53" i="199"/>
  <c r="H54" i="199"/>
  <c r="H55" i="199"/>
  <c r="H61" i="199"/>
  <c r="H62" i="199"/>
  <c r="H63" i="199"/>
  <c r="H64" i="199"/>
  <c r="H65" i="199"/>
  <c r="H66" i="199"/>
  <c r="H67" i="199"/>
  <c r="H72" i="199"/>
  <c r="H74" i="199" s="1"/>
  <c r="H73" i="199"/>
  <c r="H78" i="199"/>
  <c r="H79" i="199"/>
  <c r="H80" i="199"/>
  <c r="H81" i="199"/>
  <c r="H86" i="199"/>
  <c r="H87" i="199"/>
  <c r="H92" i="199"/>
  <c r="H93" i="199"/>
  <c r="H99" i="199"/>
  <c r="H100" i="199" s="1"/>
  <c r="H105" i="199"/>
  <c r="H106" i="199"/>
  <c r="H107" i="199"/>
  <c r="H108" i="199"/>
  <c r="H43" i="199" l="1"/>
  <c r="C13" i="198" s="1"/>
  <c r="C7" i="198"/>
  <c r="H88" i="199"/>
  <c r="C20" i="198" s="1"/>
  <c r="H56" i="199"/>
  <c r="H23" i="199"/>
  <c r="H68" i="199"/>
  <c r="C17" i="198" s="1"/>
  <c r="H49" i="199"/>
  <c r="H109" i="199"/>
  <c r="C25" i="198" s="1"/>
  <c r="H94" i="199"/>
  <c r="H32" i="199"/>
  <c r="H82" i="199"/>
  <c r="C19" i="198" s="1"/>
  <c r="H15" i="199"/>
  <c r="C18" i="198"/>
  <c r="C22" i="198"/>
  <c r="C23" i="198"/>
  <c r="C15" i="198"/>
  <c r="C10" i="198" l="1"/>
  <c r="C6" i="198"/>
  <c r="C8" i="198"/>
  <c r="C14" i="198"/>
  <c r="C11" i="198"/>
  <c r="C9" i="198"/>
  <c r="C24" i="198"/>
  <c r="C21" i="198"/>
  <c r="C16" i="198"/>
  <c r="C29" i="198" l="1"/>
  <c r="D15" i="34" s="1"/>
  <c r="H6" i="197"/>
  <c r="H7" i="197" s="1"/>
  <c r="H11" i="197"/>
  <c r="H12" i="197"/>
  <c r="H13" i="197"/>
  <c r="H14" i="197"/>
  <c r="H19" i="197"/>
  <c r="H20" i="197"/>
  <c r="H21" i="197"/>
  <c r="H22" i="197"/>
  <c r="H28" i="197"/>
  <c r="H29" i="197"/>
  <c r="H31" i="197"/>
  <c r="H36" i="197"/>
  <c r="H37" i="197" s="1"/>
  <c r="H41" i="197"/>
  <c r="H42" i="197"/>
  <c r="H47" i="197"/>
  <c r="H48" i="197"/>
  <c r="H53" i="197"/>
  <c r="H54" i="197"/>
  <c r="H55" i="197"/>
  <c r="H61" i="197"/>
  <c r="H62" i="197"/>
  <c r="H63" i="197"/>
  <c r="H64" i="197"/>
  <c r="H65" i="197"/>
  <c r="H66" i="197"/>
  <c r="H67" i="197"/>
  <c r="H68" i="197"/>
  <c r="H73" i="197"/>
  <c r="H74" i="197"/>
  <c r="H79" i="197"/>
  <c r="H80" i="197"/>
  <c r="H81" i="197"/>
  <c r="H82" i="197"/>
  <c r="H87" i="197"/>
  <c r="H89" i="197" s="1"/>
  <c r="H88" i="197"/>
  <c r="H93" i="197"/>
  <c r="H95" i="197" s="1"/>
  <c r="H94" i="197"/>
  <c r="H100" i="197"/>
  <c r="H101" i="197" s="1"/>
  <c r="C22" i="196" s="1"/>
  <c r="H106" i="197"/>
  <c r="H107" i="197"/>
  <c r="H108" i="197"/>
  <c r="H109" i="197"/>
  <c r="C20" i="196" l="1"/>
  <c r="H43" i="197"/>
  <c r="C13" i="196" s="1"/>
  <c r="H69" i="197"/>
  <c r="H56" i="197"/>
  <c r="H75" i="197"/>
  <c r="H110" i="197"/>
  <c r="C25" i="196" s="1"/>
  <c r="C21" i="196"/>
  <c r="H83" i="197"/>
  <c r="C16" i="196" s="1"/>
  <c r="H49" i="197"/>
  <c r="H32" i="197"/>
  <c r="C11" i="196" s="1"/>
  <c r="H23" i="197"/>
  <c r="C9" i="196" s="1"/>
  <c r="H15" i="197"/>
  <c r="C15" i="196"/>
  <c r="C17" i="196"/>
  <c r="C23" i="196"/>
  <c r="C12" i="196"/>
  <c r="C18" i="196"/>
  <c r="C7" i="196"/>
  <c r="C19" i="196" l="1"/>
  <c r="C10" i="196"/>
  <c r="C29" i="196" s="1"/>
  <c r="D14" i="34" s="1"/>
  <c r="C14" i="196"/>
  <c r="C6" i="196"/>
  <c r="C24" i="196"/>
  <c r="C8" i="196"/>
  <c r="H6" i="195"/>
  <c r="H7" i="195"/>
  <c r="H11" i="195"/>
  <c r="H12" i="195"/>
  <c r="H13" i="195"/>
  <c r="H14" i="195"/>
  <c r="H19" i="195"/>
  <c r="H20" i="195"/>
  <c r="H21" i="195"/>
  <c r="H22" i="195"/>
  <c r="H28" i="195"/>
  <c r="H29" i="195"/>
  <c r="H30" i="195"/>
  <c r="H35" i="195"/>
  <c r="H36" i="195" s="1"/>
  <c r="H40" i="195"/>
  <c r="H41" i="195"/>
  <c r="H46" i="195"/>
  <c r="H48" i="195" s="1"/>
  <c r="H47" i="195"/>
  <c r="H52" i="195"/>
  <c r="H55" i="195" s="1"/>
  <c r="H53" i="195"/>
  <c r="H54" i="195"/>
  <c r="H60" i="195"/>
  <c r="H61" i="195"/>
  <c r="H62" i="195"/>
  <c r="H63" i="195"/>
  <c r="H64" i="195"/>
  <c r="H65" i="195"/>
  <c r="H66" i="195"/>
  <c r="H67" i="195"/>
  <c r="H68" i="195"/>
  <c r="H73" i="195"/>
  <c r="H74" i="195"/>
  <c r="H79" i="195"/>
  <c r="H80" i="195"/>
  <c r="H81" i="195"/>
  <c r="H82" i="195"/>
  <c r="H87" i="195"/>
  <c r="H88" i="195"/>
  <c r="H89" i="195" s="1"/>
  <c r="H93" i="195"/>
  <c r="H94" i="195"/>
  <c r="H99" i="195"/>
  <c r="H100" i="195" s="1"/>
  <c r="H105" i="195"/>
  <c r="H106" i="195" s="1"/>
  <c r="H111" i="195"/>
  <c r="H112" i="195"/>
  <c r="H113" i="195"/>
  <c r="H114" i="195"/>
  <c r="H75" i="195" l="1"/>
  <c r="H23" i="195"/>
  <c r="H95" i="195"/>
  <c r="H83" i="195"/>
  <c r="H31" i="195"/>
  <c r="C11" i="194" s="1"/>
  <c r="H69" i="195"/>
  <c r="C16" i="194" s="1"/>
  <c r="H115" i="195"/>
  <c r="C22" i="194"/>
  <c r="C15" i="194"/>
  <c r="H42" i="195"/>
  <c r="C9" i="194"/>
  <c r="H15" i="195"/>
  <c r="C18" i="194"/>
  <c r="C14" i="194"/>
  <c r="C21" i="194"/>
  <c r="C20" i="194"/>
  <c r="C23" i="194"/>
  <c r="C24" i="194"/>
  <c r="C7" i="194"/>
  <c r="C19" i="194"/>
  <c r="C12" i="194"/>
  <c r="C10" i="194" l="1"/>
  <c r="C30" i="194" s="1"/>
  <c r="C17" i="194"/>
  <c r="C25" i="194"/>
  <c r="C26" i="194"/>
  <c r="C13" i="194"/>
  <c r="C8" i="194"/>
  <c r="C6" i="194"/>
  <c r="H6" i="193"/>
  <c r="H7" i="193"/>
  <c r="H9" i="193"/>
  <c r="H15" i="193"/>
  <c r="H16" i="193"/>
  <c r="H17" i="193"/>
  <c r="H24" i="193"/>
  <c r="H25" i="193"/>
  <c r="H28" i="193"/>
  <c r="H33" i="193"/>
  <c r="H34" i="193"/>
  <c r="H39" i="193"/>
  <c r="H40" i="193"/>
  <c r="H45" i="193"/>
  <c r="H48" i="193" s="1"/>
  <c r="H46" i="193"/>
  <c r="H47" i="193"/>
  <c r="H54" i="193"/>
  <c r="H55" i="193"/>
  <c r="H56" i="193"/>
  <c r="H57" i="193"/>
  <c r="H63" i="193"/>
  <c r="H64" i="193" s="1"/>
  <c r="H70" i="193"/>
  <c r="H71" i="193"/>
  <c r="H72" i="193"/>
  <c r="H73" i="193"/>
  <c r="H74" i="193"/>
  <c r="H79" i="193"/>
  <c r="H80" i="193"/>
  <c r="H81" i="193"/>
  <c r="H82" i="193"/>
  <c r="H83" i="193"/>
  <c r="H88" i="193"/>
  <c r="H90" i="193"/>
  <c r="H96" i="193"/>
  <c r="H97" i="193"/>
  <c r="H98" i="193"/>
  <c r="H99" i="193"/>
  <c r="H100" i="193"/>
  <c r="H101" i="193"/>
  <c r="H102" i="193"/>
  <c r="H109" i="193"/>
  <c r="H110" i="193"/>
  <c r="H111" i="193"/>
  <c r="H112" i="193"/>
  <c r="H113" i="193"/>
  <c r="H114" i="193"/>
  <c r="H115" i="193"/>
  <c r="H116" i="193"/>
  <c r="D13" i="34" l="1"/>
  <c r="H10" i="193"/>
  <c r="H91" i="193"/>
  <c r="C18" i="192" s="1"/>
  <c r="H29" i="193"/>
  <c r="C8" i="192" s="1"/>
  <c r="H103" i="193"/>
  <c r="H84" i="193"/>
  <c r="H18" i="193"/>
  <c r="H35" i="193"/>
  <c r="H58" i="193"/>
  <c r="C13" i="192" s="1"/>
  <c r="C12" i="192" s="1"/>
  <c r="H41" i="193"/>
  <c r="C10" i="192" s="1"/>
  <c r="H117" i="193"/>
  <c r="H75" i="193"/>
  <c r="C16" i="192" s="1"/>
  <c r="C14" i="192"/>
  <c r="C6" i="192"/>
  <c r="C17" i="192"/>
  <c r="C19" i="192"/>
  <c r="C11" i="192"/>
  <c r="C9" i="192" l="1"/>
  <c r="C7" i="192" s="1"/>
  <c r="C21" i="192"/>
  <c r="C20" i="192" s="1"/>
  <c r="C15" i="192"/>
  <c r="C24" i="192" l="1"/>
  <c r="D12" i="34" s="1"/>
  <c r="H7" i="191"/>
  <c r="H8" i="191" s="1"/>
  <c r="H13" i="191"/>
  <c r="H14" i="191"/>
  <c r="H20" i="191"/>
  <c r="H21" i="191" s="1"/>
  <c r="H15" i="191" l="1"/>
  <c r="C8" i="190" s="1"/>
  <c r="C9" i="190"/>
  <c r="C7" i="190"/>
  <c r="C6" i="190" l="1"/>
  <c r="C13" i="190" s="1"/>
  <c r="H92" i="187"/>
  <c r="H96" i="187"/>
  <c r="H95" i="187"/>
  <c r="H91" i="187"/>
  <c r="D6" i="34" l="1"/>
  <c r="H7" i="189"/>
  <c r="H8" i="189" s="1"/>
  <c r="H12" i="189"/>
  <c r="H13" i="189"/>
  <c r="H14" i="189"/>
  <c r="H19" i="189"/>
  <c r="H21" i="189"/>
  <c r="H22" i="189"/>
  <c r="H23" i="189"/>
  <c r="H24" i="189"/>
  <c r="H25" i="189"/>
  <c r="H26" i="189"/>
  <c r="H27" i="189"/>
  <c r="H33" i="189"/>
  <c r="H34" i="189"/>
  <c r="H35" i="189"/>
  <c r="H15" i="189" l="1"/>
  <c r="H28" i="189"/>
  <c r="C8" i="188" s="1"/>
  <c r="H36" i="189"/>
  <c r="C7" i="188"/>
  <c r="C9" i="188" l="1"/>
  <c r="C10" i="188"/>
  <c r="C6" i="188"/>
  <c r="C14" i="188" l="1"/>
  <c r="H7" i="187"/>
  <c r="H8" i="187"/>
  <c r="H9" i="187"/>
  <c r="H10" i="187"/>
  <c r="H11" i="187"/>
  <c r="H16" i="187"/>
  <c r="H17" i="187"/>
  <c r="H18" i="187"/>
  <c r="H21" i="187"/>
  <c r="H22" i="187"/>
  <c r="H23" i="187"/>
  <c r="H24" i="187"/>
  <c r="H25" i="187"/>
  <c r="H30" i="187"/>
  <c r="H31" i="187"/>
  <c r="H32" i="187"/>
  <c r="H37" i="187"/>
  <c r="H38" i="187"/>
  <c r="H39" i="187"/>
  <c r="H40" i="187"/>
  <c r="H41" i="187"/>
  <c r="H42" i="187"/>
  <c r="H43" i="187"/>
  <c r="H44" i="187"/>
  <c r="H45" i="187"/>
  <c r="H46" i="187"/>
  <c r="H47" i="187"/>
  <c r="H48" i="187"/>
  <c r="H49" i="187"/>
  <c r="H50" i="187"/>
  <c r="H51" i="187"/>
  <c r="H57" i="187"/>
  <c r="H58" i="187" s="1"/>
  <c r="H62" i="187"/>
  <c r="H63" i="187"/>
  <c r="H64" i="187"/>
  <c r="H65" i="187"/>
  <c r="H66" i="187"/>
  <c r="H67" i="187"/>
  <c r="H68" i="187"/>
  <c r="H69" i="187"/>
  <c r="H70" i="187"/>
  <c r="H71" i="187"/>
  <c r="H72" i="187"/>
  <c r="H73" i="187"/>
  <c r="H74" i="187"/>
  <c r="H80" i="187"/>
  <c r="H81" i="187"/>
  <c r="H82" i="187"/>
  <c r="H83" i="187"/>
  <c r="H84" i="187"/>
  <c r="H89" i="187"/>
  <c r="H90" i="187"/>
  <c r="H97" i="187"/>
  <c r="H98" i="187"/>
  <c r="H103" i="187"/>
  <c r="H104" i="187"/>
  <c r="H105" i="187"/>
  <c r="H110" i="187"/>
  <c r="H111" i="187"/>
  <c r="H112" i="187"/>
  <c r="H113" i="187"/>
  <c r="H115" i="187"/>
  <c r="H116" i="187"/>
  <c r="H122" i="187"/>
  <c r="H123" i="187"/>
  <c r="H124" i="187"/>
  <c r="H125" i="187"/>
  <c r="D10" i="34" l="1"/>
  <c r="H106" i="187"/>
  <c r="C18" i="186" s="1"/>
  <c r="H33" i="187"/>
  <c r="C10" i="186" s="1"/>
  <c r="C13" i="186"/>
  <c r="H85" i="187"/>
  <c r="H52" i="187"/>
  <c r="C11" i="186" s="1"/>
  <c r="H12" i="187"/>
  <c r="H99" i="187"/>
  <c r="H126" i="187"/>
  <c r="H26" i="187"/>
  <c r="C9" i="186" s="1"/>
  <c r="H75" i="187"/>
  <c r="H117" i="187"/>
  <c r="C8" i="186" l="1"/>
  <c r="C7" i="186"/>
  <c r="C14" i="186"/>
  <c r="C12" i="186"/>
  <c r="C16" i="186"/>
  <c r="C19" i="186"/>
  <c r="C21" i="186"/>
  <c r="C6" i="186"/>
  <c r="C15" i="186"/>
  <c r="C17" i="186"/>
  <c r="C20" i="186"/>
  <c r="C25" i="186" l="1"/>
  <c r="D8" i="34" s="1"/>
  <c r="H7" i="185"/>
  <c r="H9" i="185"/>
  <c r="H10" i="185"/>
  <c r="H11" i="185"/>
  <c r="H12" i="185"/>
  <c r="H13" i="185"/>
  <c r="H18" i="185"/>
  <c r="H19" i="185"/>
  <c r="H20" i="185"/>
  <c r="H25" i="185"/>
  <c r="H27" i="185" s="1"/>
  <c r="H32" i="185"/>
  <c r="H33" i="185"/>
  <c r="H34" i="185"/>
  <c r="H35" i="185"/>
  <c r="H36" i="185"/>
  <c r="H37" i="185"/>
  <c r="H38" i="185"/>
  <c r="H21" i="185" l="1"/>
  <c r="H14" i="185"/>
  <c r="H39" i="185"/>
  <c r="C8" i="184" s="1"/>
  <c r="C6" i="184" l="1"/>
  <c r="C7" i="184"/>
  <c r="C12" i="184"/>
  <c r="D11" i="34"/>
  <c r="H7" i="181" l="1"/>
  <c r="H8" i="181"/>
  <c r="H9" i="181"/>
  <c r="H14" i="181"/>
  <c r="H15" i="181"/>
  <c r="H16" i="181"/>
  <c r="H17" i="181"/>
  <c r="H18" i="181"/>
  <c r="H19" i="181"/>
  <c r="H24" i="181"/>
  <c r="H25" i="181"/>
  <c r="H31" i="181"/>
  <c r="H32" i="181"/>
  <c r="H35" i="181" s="1"/>
  <c r="H39" i="181"/>
  <c r="H40" i="181" s="1"/>
  <c r="H44" i="181"/>
  <c r="H45" i="181" s="1"/>
  <c r="H49" i="181"/>
  <c r="H50" i="181"/>
  <c r="H55" i="181"/>
  <c r="H56" i="181"/>
  <c r="H57" i="181"/>
  <c r="H63" i="181"/>
  <c r="H64" i="181" s="1"/>
  <c r="H68" i="181"/>
  <c r="H69" i="181"/>
  <c r="H74" i="181"/>
  <c r="H75" i="181" s="1"/>
  <c r="H80" i="181"/>
  <c r="H81" i="181" s="1"/>
  <c r="H88" i="181"/>
  <c r="H89" i="181"/>
  <c r="H90" i="181"/>
  <c r="H91" i="181"/>
  <c r="H92" i="181"/>
  <c r="H93" i="181"/>
  <c r="H94" i="181"/>
  <c r="H95" i="181"/>
  <c r="H96" i="181"/>
  <c r="H101" i="181"/>
  <c r="H102" i="181" s="1"/>
  <c r="H108" i="181"/>
  <c r="H109" i="181"/>
  <c r="H107" i="181"/>
  <c r="H110" i="181"/>
  <c r="H111" i="181"/>
  <c r="H26" i="181" l="1"/>
  <c r="H51" i="181"/>
  <c r="H113" i="181"/>
  <c r="C13" i="180" s="1"/>
  <c r="H70" i="181"/>
  <c r="H10" i="181"/>
  <c r="H97" i="181"/>
  <c r="C10" i="180"/>
  <c r="C9" i="180"/>
  <c r="H58" i="181"/>
  <c r="H20" i="181"/>
  <c r="C7" i="180" s="1"/>
  <c r="C8" i="180"/>
  <c r="C11" i="180" l="1"/>
  <c r="C12" i="180"/>
  <c r="C6" i="180" l="1"/>
  <c r="C17" i="180" s="1"/>
  <c r="D7" i="34" s="1"/>
  <c r="H7" i="179"/>
  <c r="H9" i="179"/>
  <c r="H10" i="179"/>
  <c r="H11" i="179"/>
  <c r="H12" i="179"/>
  <c r="H13" i="179"/>
  <c r="H18" i="179"/>
  <c r="H19" i="179"/>
  <c r="H20" i="179"/>
  <c r="H21" i="179"/>
  <c r="H22" i="179"/>
  <c r="H27" i="179"/>
  <c r="H28" i="179"/>
  <c r="H29" i="179"/>
  <c r="H30" i="179"/>
  <c r="H31" i="179"/>
  <c r="H32" i="179"/>
  <c r="H37" i="179"/>
  <c r="H38" i="179"/>
  <c r="H39" i="179"/>
  <c r="H40" i="179"/>
  <c r="H41" i="179"/>
  <c r="H42" i="179"/>
  <c r="H48" i="179"/>
  <c r="H49" i="179"/>
  <c r="H50" i="179"/>
  <c r="H51" i="179"/>
  <c r="H52" i="179"/>
  <c r="H53" i="179"/>
  <c r="H58" i="179"/>
  <c r="H59" i="179"/>
  <c r="H60" i="179"/>
  <c r="H65" i="179"/>
  <c r="H66" i="179" s="1"/>
  <c r="H71" i="179"/>
  <c r="H72" i="179"/>
  <c r="H73" i="179"/>
  <c r="H74" i="179"/>
  <c r="H75" i="179"/>
  <c r="H80" i="179"/>
  <c r="H81" i="179"/>
  <c r="H82" i="179"/>
  <c r="H83" i="179"/>
  <c r="H84" i="179"/>
  <c r="H85" i="179"/>
  <c r="H86" i="179"/>
  <c r="H87" i="179"/>
  <c r="H88" i="179"/>
  <c r="H89" i="179"/>
  <c r="H90" i="179"/>
  <c r="H91" i="179"/>
  <c r="H92" i="179"/>
  <c r="H93" i="179"/>
  <c r="H94" i="179"/>
  <c r="H99" i="179"/>
  <c r="H100" i="179"/>
  <c r="H101" i="179"/>
  <c r="H107" i="179"/>
  <c r="H108" i="179"/>
  <c r="H109" i="179"/>
  <c r="H110" i="179"/>
  <c r="H111" i="179"/>
  <c r="H112" i="179"/>
  <c r="H113" i="179"/>
  <c r="H114" i="179"/>
  <c r="H33" i="179" l="1"/>
  <c r="H102" i="179"/>
  <c r="H116" i="179"/>
  <c r="H95" i="179"/>
  <c r="H76" i="179"/>
  <c r="H61" i="179"/>
  <c r="H54" i="179"/>
  <c r="H43" i="179"/>
  <c r="H23" i="179"/>
  <c r="H14" i="179"/>
  <c r="C8" i="178" l="1"/>
  <c r="C10" i="178"/>
  <c r="C9" i="178"/>
  <c r="C7" i="178"/>
  <c r="C6" i="178"/>
  <c r="C14" i="178" l="1"/>
  <c r="D9" i="34" s="1"/>
  <c r="D18" i="34" s="1"/>
  <c r="D19" i="34" l="1"/>
  <c r="D20" i="34" l="1"/>
  <c r="D21" i="34" s="1"/>
</calcChain>
</file>

<file path=xl/sharedStrings.xml><?xml version="1.0" encoding="utf-8"?>
<sst xmlns="http://schemas.openxmlformats.org/spreadsheetml/2006/main" count="1736" uniqueCount="685">
  <si>
    <t>REKAPITULACIJA STROŠKOV</t>
  </si>
  <si>
    <t>Opis postavke</t>
  </si>
  <si>
    <t>Cena brez DDV</t>
  </si>
  <si>
    <t>1.1. PREDDELA</t>
  </si>
  <si>
    <t>1.2. ZEMELJSKA DELA</t>
  </si>
  <si>
    <t>1.3. VOZIŠČNE KONSTRUKCIJE</t>
  </si>
  <si>
    <t xml:space="preserve">Nivo </t>
  </si>
  <si>
    <t>Normativ</t>
  </si>
  <si>
    <t xml:space="preserve">Enota </t>
  </si>
  <si>
    <t>Količina</t>
  </si>
  <si>
    <t>Cena za enoto</t>
  </si>
  <si>
    <t>Znesek</t>
  </si>
  <si>
    <t>1.1 PREDDELA</t>
  </si>
  <si>
    <t>1.1.1 Geodetska dela</t>
  </si>
  <si>
    <t>KM</t>
  </si>
  <si>
    <t>KOS</t>
  </si>
  <si>
    <t>1.1.2 Čiščenje terena</t>
  </si>
  <si>
    <t>S 1 2 112</t>
  </si>
  <si>
    <t>Odstranitev grmovja na redko porasli površini (do 50 % pokritega tlorisa) - strojno</t>
  </si>
  <si>
    <t>M2</t>
  </si>
  <si>
    <t>M1</t>
  </si>
  <si>
    <t>S 1 2 261</t>
  </si>
  <si>
    <t>1.2 ZEMELJSKA DELA</t>
  </si>
  <si>
    <t>1.2.1 Izkopi</t>
  </si>
  <si>
    <t>M3</t>
  </si>
  <si>
    <t>S 2 1 114</t>
  </si>
  <si>
    <t>1.2.2 Planum temeljnih tal</t>
  </si>
  <si>
    <t>S 2 5 151</t>
  </si>
  <si>
    <t>Doplačilo za zatravitev s semenom</t>
  </si>
  <si>
    <t>T</t>
  </si>
  <si>
    <t>1.3 VOZIŠČNE KONSTRUKCIJE</t>
  </si>
  <si>
    <t>1.3.1 Nosilne plasti</t>
  </si>
  <si>
    <t>1.3.2 Obrabne plasti</t>
  </si>
  <si>
    <t>1.4 ODVODNJAVANJE</t>
  </si>
  <si>
    <t>S 6 1 217</t>
  </si>
  <si>
    <t>Dobava in vgraditev stebrička za prometni znak iz vroče cinkane jeklene cevi s premerom 64 mm, dolge 3500 mm</t>
  </si>
  <si>
    <t>S 6 2 163</t>
  </si>
  <si>
    <t>S 7 9 311</t>
  </si>
  <si>
    <t>Projektantski nadzor. Vrednost postavke je že fiksno določena v PIS-u in jo ponudnik ne more/ne sme spreminjati. Obračun projektantskega nadzora se bo izvedel po dokazljivih dejanskih stroških na podlagi računa izvajalca projektantskega nadzora.</t>
  </si>
  <si>
    <t>URA</t>
  </si>
  <si>
    <t>S 7 9 351</t>
  </si>
  <si>
    <t>Geotehnični nadzor .................</t>
  </si>
  <si>
    <t>S 7 9 515</t>
  </si>
  <si>
    <t>Izdelava projektne dokumentacije za vzdrževanje in obratovanje</t>
  </si>
  <si>
    <t>SKUPAJ</t>
  </si>
  <si>
    <t>cena brez DDV</t>
  </si>
  <si>
    <t>Postavka</t>
  </si>
  <si>
    <t>SKUPNA REKAPITULACIJA STROŠKOV</t>
  </si>
  <si>
    <t>OPOMBE:</t>
  </si>
  <si>
    <t>Nepredvidena dela 10 %</t>
  </si>
  <si>
    <t>S 2 2 112</t>
  </si>
  <si>
    <t>S 7 9 514</t>
  </si>
  <si>
    <t>Izdelava projektne dokumentacije za projekt izvedenih del</t>
  </si>
  <si>
    <t>S 2 1 224</t>
  </si>
  <si>
    <t>3/2</t>
  </si>
  <si>
    <t>Ureditev planuma temeljnih tal vezljive zemljine - 3. kategorije</t>
  </si>
  <si>
    <t>S 2 5 122</t>
  </si>
  <si>
    <t>Humuziranje brežine z valjanjem, v debelini do 15 cm - strojno</t>
  </si>
  <si>
    <t>S 6 1 132</t>
  </si>
  <si>
    <t>Izdelava temelja iz cementnega betona C 12/15, globine 100 cm, premera 30 cm</t>
  </si>
  <si>
    <t>1.1.3 Ostala preddela</t>
  </si>
  <si>
    <t>Dobava in vgraditev stebrička za prometni znak iz vroče cinkane jeklene cevi s premerom 64 mm, dolge 3000 mm</t>
  </si>
  <si>
    <t>S 6 1 216</t>
  </si>
  <si>
    <t>Izdelava bankine iz drobljenca, široke do 0,50 m</t>
  </si>
  <si>
    <t>S 3 6 131</t>
  </si>
  <si>
    <t>S 2 9 133</t>
  </si>
  <si>
    <t>S 1 2 166</t>
  </si>
  <si>
    <t>S 1 2 151</t>
  </si>
  <si>
    <t>Postavitev in zavarovanje prečnega profila ostale javne ceste v ravninskem terenu</t>
  </si>
  <si>
    <t>S 1 1 221</t>
  </si>
  <si>
    <t>Obnova in zavarovanje zakoličbe osi trase ostale javne ceste v ravninskem terenu</t>
  </si>
  <si>
    <t>S 1 1 121</t>
  </si>
  <si>
    <t>S 6 2 251</t>
  </si>
  <si>
    <t>S 6 2 121</t>
  </si>
  <si>
    <t>UR</t>
  </si>
  <si>
    <t>Prevoz materiala na razdaljo nad 10 do 15 km</t>
  </si>
  <si>
    <t>Organizacija gradbišča – odstranitev začasnih objektov</t>
  </si>
  <si>
    <t>Organizacija gradbišča – postavitev začasnih objektov</t>
  </si>
  <si>
    <t>2/1A</t>
  </si>
  <si>
    <t>3/1A</t>
  </si>
  <si>
    <t>Kolesarska povezava od km 2,0 do km 6,6</t>
  </si>
  <si>
    <t>Kolesarska povezava od km 6,6 do km 12,8</t>
  </si>
  <si>
    <t>4/1A</t>
  </si>
  <si>
    <t>Cestna razsvetljava in EE vodi od km 2,0 do km 12,8</t>
  </si>
  <si>
    <t>6/1A</t>
  </si>
  <si>
    <t>Zaščita TK vodov od km 2,0 do km 12,8</t>
  </si>
  <si>
    <t xml:space="preserve">Projekt: UREDITEV DKP NA OBMOČJU MESTNE OBČINE CELJE IN OBČINE ŽALEC
</t>
  </si>
  <si>
    <t xml:space="preserve">              FAZA A od km 2,0 do km 12,8</t>
  </si>
  <si>
    <t xml:space="preserve">Skupaj za načrt: </t>
  </si>
  <si>
    <t>1.4. OSTALO</t>
  </si>
  <si>
    <t>1.3. DELA NA DALJNOVODIH</t>
  </si>
  <si>
    <t>1.2. ELEKTROMONTAŽNA DELA</t>
  </si>
  <si>
    <t>1.1 GRADBENA in ZEMELJSKA DELA</t>
  </si>
  <si>
    <t>1 ELEKTRO VODI</t>
  </si>
  <si>
    <t>Načrt: 4/1A Cestna razsvetljava in EE vodi od km 2,0 do km 12,08</t>
  </si>
  <si>
    <t>Projekt: UREDITEV DKP NA  OBMOČJU MESTNE OBČINE CELJE IN OBČINE ŽALEC</t>
  </si>
  <si>
    <t>KPL</t>
  </si>
  <si>
    <t>Projektantski nadzor (po dejanskih stroških) - ocena</t>
  </si>
  <si>
    <t>Nadzor s strani distribucijskega elektro podjetja (po dejanskih stroških) - ocena</t>
  </si>
  <si>
    <t>Nadzor s strani Eles (po dejanskih stroških) - ocena</t>
  </si>
  <si>
    <t>Nadzor s strani upravljalca javne razsvetljave (po dejanskih stroških) - ocena</t>
  </si>
  <si>
    <t>Izdelava PID in NOV dokumentacije.</t>
  </si>
  <si>
    <t>Priprava osnov za izdelavo PID in NOV dokumentacije.</t>
  </si>
  <si>
    <t>Zakoličbe obstoječih ter predvidenih vodov in naprav</t>
  </si>
  <si>
    <t>Zaščita in zavarovanje gradbišča</t>
  </si>
  <si>
    <t>1.4.1 Ostalo</t>
  </si>
  <si>
    <t>1.4 OSTALO</t>
  </si>
  <si>
    <t>DV -EE-9: Pripravljalna in zaključna dela (DV)</t>
  </si>
  <si>
    <t>DV -EE-6: Pripravljalna in zaključna dela (DV)</t>
  </si>
  <si>
    <t>DV -EE-4: Pripravljalna in zaključna dela (DV)</t>
  </si>
  <si>
    <t>1.3.3 Ostala dela</t>
  </si>
  <si>
    <t>GAR</t>
  </si>
  <si>
    <t xml:space="preserve">DV -EE-9: Napenjanje daljnovodne vrvi Al-Fe 35/6 v napenjalnih razpetinah in pritrjevanje na izolatorske verige na daljnovodu </t>
  </si>
  <si>
    <t>DV -EE-9: Izdelava novih tokovnih lokov  (SM3 in SM4) (povezav) (dolžin do ca. 2m)</t>
  </si>
  <si>
    <t>DV -EE-9: Demontaža obstoječe verige ter dobava in montaža dvojne zatezne verige sestavljene iz izolatorja NKI L 2x, distnčnika 2x ter zatezne sponke za vodnik Al-Fe 35/6mm2 na daljnovodu  (SM3 in SM4)</t>
  </si>
  <si>
    <t>DV -EE-9: Odvezovanje vrvi iz obstoječega izolatorja spuščanje ter ponovno dvigovanje ter  ponovno pitrjevanje vrvi na izolator (SM3 in SM4)</t>
  </si>
  <si>
    <t>DV -EE-7: Komplet izvedba mehanske in električne ojačitve izolacije stojnega mesta (SM31) 110kV daljnovoda (izolatorji, obešalni material) z demontažo in montažo verige DNp, priprava gradbišča in varovalni ukrepi.</t>
  </si>
  <si>
    <t>DV -EE-6: Dobava in montaža nove vročecinkane razbremenilne konzole za AB drog K14 (SM22).</t>
  </si>
  <si>
    <t xml:space="preserve">DV -EE-6: Napenjanje daljnovodne vrvi Al-Fe 35/6 v napenjalnih razpetinah in pritrjevanje na izolatorske verige na daljnovodu </t>
  </si>
  <si>
    <t>DV -EE-6: Podaševanja vodnika s sponko za podaljševanje vodnika Al-Fe 35/6mm2</t>
  </si>
  <si>
    <t>DV -EE-6: Vodnik Al-Fe 35/6mm2</t>
  </si>
  <si>
    <t>DV -EE-6: Izdelava novih tokovnih lokov  (SM22 in SM23) (povezav) (dolžin do ca. 2m)</t>
  </si>
  <si>
    <t>DV -EE-6: Demontaža obstoječe verige ter dobava in montaža dvojne zatezne verige sestavljene iz izolatorja NKI L 2x, distnčnika 2x ter zatezne sponke za vodnik Al-Fe 35/6mm2 na daljnovodu  (SM22 in SM23)</t>
  </si>
  <si>
    <t>DV -EE-6: Odvezovanje vrvi iz obstoječega izolatorja spuščanje ter ponovno dvigovanje ter  ponovno pitrjevanje vrvi na izolator (SM22 in SM23)</t>
  </si>
  <si>
    <t xml:space="preserve">DV -EE-4: Napenjanje daljnovodne vrvi Al-Fe 70/12 v napenjalnih razpetinah in pritrjevanje na izolatorske verige na daljnovodu </t>
  </si>
  <si>
    <t>DV -EE-4: Izdelava novih tokovnih lokov  (SM122 in SM123) (povezav) (dolžin do ca. 2m)</t>
  </si>
  <si>
    <t>DV -EE-4: Demontaža obstoječe verige ter dobava in montaža dvojne zatezne verige sestavljene iz izolatorja  U 120 BS 4x, distnčnika 2x ter ostalega pritrdilnega materiala  (SM122 in SM123)</t>
  </si>
  <si>
    <t>1.3.2 Elektromontažna dela</t>
  </si>
  <si>
    <t>DV -EE-7: Pazljiv ročni in deloma strojni izkop obstoječe ozemljtve daljnovoda (SM31) ter njen ponoven vkop ob predvideni kolesarski poti komplet z zasipanjem  ter utrjevanjem po slojih 20cm (ocena za 2 kraka)</t>
  </si>
  <si>
    <t>DV -EE-6: Izvedba ozemljitve za betonski drog, dobava in vgradnja valjanca štirih krakov dolžine po 10 m (skupno 40 m). Vkop na minimalno globino 80 cm v terenu III. kategorije. (SM22)</t>
  </si>
  <si>
    <t>DV -EE-6: Dobava in montaža drogu K14 v pripravljen temelj (SM22)</t>
  </si>
  <si>
    <t>DV -EE-6: Komplet izdelava AB temelja za AB drog K14 iz betona C20/25 z odprtino fi 50cm dim. 1.7x1,7x2,1m skladen s prikazi v grafičnih prilogah z izkopom v terenu 5. ktg in ponovnim zasipom ter utrjevanjem (SM22)</t>
  </si>
  <si>
    <t>DV -EE-6: Rušenje obstoječega stojnega mesta SM 22 ter odvoz materiala na deponijo s predajo evidenčnih listov pooblaščenega upraljavca deponije</t>
  </si>
  <si>
    <t>1.3.1 Gradbena dela</t>
  </si>
  <si>
    <t>1.3 DELA NA DALJNOVODIH</t>
  </si>
  <si>
    <t>Kabel NAYY-J 4x16+2,5 mm2, uvlečen v kabelsko kanalizacijo</t>
  </si>
  <si>
    <t>1.2.3 Kabli</t>
  </si>
  <si>
    <t>Reduciran drog cestne razsvetljave h=6,5m (l=6m nad nivojem terena) za montažo v temelj , prilagojen za direktno montažo svetilke (fi 60 mm), z odprtino za uvod kablov, vročecinkane izvedbe, vijaki INOX (2x), s priključno ploščo (kot npr: PVE - Stanovnik) in kompletnim ožičenjem (NYY-J 4x2,5 mm2), postavljen v temelj (I. vetrovna cona)</t>
  </si>
  <si>
    <t>Dobava in montaža deformacijskega kandelabra (v=100km/h, HE, 3 v.razred) - vročecinkan (skladno s SIST EN 1461), h=8 m od tal (9,5m celotna dolžina), za montažo v temelj, prilagojen za direktno montažo svetilke, z izrezom za priklop kablov, opremljen s priključno ploščo, kompletnim ožičenjem, oštevilčen ter postavljen v temelj in povezan na valjanec (kot npr. ZP 1,5-8, ZIPpole) skupaj z galvanizirano konzolo S0,1.  Kandelaber mora ustrezati standardu SIST EN 40-5, SIST EN 12 767 in A vetrovni coni.</t>
  </si>
  <si>
    <t>Dobava in montaža deformacijskega kandelabra (v=100km/h, HE, 3 v.razred) - vročecinkan (skladno s SIST EN 1461), h=10 m od tal (12m celotna dolžina), za montažo v temelj, prilagojen za direktno montažo svetilke, z izrezom za priklop kablov, opremljen s priključno ploščo, kompletnim ožičenjem, oštevilčen ter postavljen v temelj in povezan na valjanec (kot npr. ZP 2-10, ZIPpole) skupaj z galvanizirano konzolo S0,1.  Kandelaber mora ustrezati standardu SIST EN 40-5, SIST EN 12 767 in A vetrovni coni.</t>
  </si>
  <si>
    <t>1.2.2 Kandelabri</t>
  </si>
  <si>
    <t xml:space="preserve">Dodatek za priključitev razsvetljave na obstoječi sistem javne razsvetljave do funkcionalnega delovanja </t>
  </si>
  <si>
    <t>Demontaža obstoječe svetilke, odlaganje svetilke na deponijo s predajo evidenčnih listov pooblaščenega upravljavca deponije</t>
  </si>
  <si>
    <t>Demontaža obstoječe svetilke in droga ter odlaganje svetilke na deponijo s predajo evidenčnih listov pooblaščenega upravljavca deponije in prestavitev droga na novo lokacijo oziroma odlaganje na deponijo tudi le-tega</t>
  </si>
  <si>
    <t>Grah Lighting 1171-D032-1243-6411 Aerolite ECO S-3200lm-28W-AstroDIM-IP66-3000K-SCI-CRI70-DNW
pritrjena na reduciran drog na višini h=6m</t>
  </si>
  <si>
    <t>Grah Lighting 1171-D065-1243-6412 Aerolite ECO M-6500lm-65W-AstroDIM-IP66-3000K-SCI-CRI70-DNW
pritrjena na ZIP drogu na višini h=8m oziroma na obstoječem drogu</t>
  </si>
  <si>
    <t>Grah Lighting 1171-D065-1253-6412 Aerolite ECO M-6500lm-65W-AstroDIM-IP66-3000K-SCI-CRI70-SCL
pritrjena na ZIP drogu na višini h=10m</t>
  </si>
  <si>
    <t>1.2.1 Svetilke</t>
  </si>
  <si>
    <t>1.2 ELEKTROMONTAŽNA DELA</t>
  </si>
  <si>
    <t>Rušitev temelja obstoječih svetilk do globine 0,8m in odvoz odvečnega materiala na deponijo ( 0,3m3/št. temeljev)</t>
  </si>
  <si>
    <t>Izdelava temelja za drog JR (h=6m), dimenzij 0,6 x 0,6 x1m z razširitvami in uvodi, vgradnja cevi fi250 mm (do globine 0,8m) za postavitev kandelabra, zasutje kandelabra z mivko in zalitje vrha temelja z betonom</t>
  </si>
  <si>
    <t>Izdelava temelja z betonsko cevjo premera 0,7/0,4m (zunanji/notranji), višine 1,6m v enem kosu z  betonskim temeljem (1,1x1,1x0,15m),  za deformacijski kandelaber CR h=10+2m, po načrtih dobavitelja kandelabrov.</t>
  </si>
  <si>
    <t>Izdelava temelja z betonsko cevjo premera 0,7/0,4m (zunanji/notranji), višine 2,1m v enem kosu z  betonskim temeljem (1,1x1,1x0,15m),  za deformacijski kandelaber CR h=10+2m, po načrtih dobavitelja kandelabrov.</t>
  </si>
  <si>
    <t>Izdelava kabelskih jaškov z betonske cevi fi0,6 m, globine 1,0 m z enojnim LTŽ pokrovom nosilnosti 250kN in napisom ELEKTRIKA</t>
  </si>
  <si>
    <t>Izdelava kabelskega jaška 1,2 x 1,2 x 1,5m z LTŽ dvojnim pokrovom nosilnosti 400kN in napisom ELEKTRIKA skupaj z izvedbo uvodnic</t>
  </si>
  <si>
    <t>1.1.4 Gradbena dela</t>
  </si>
  <si>
    <t>Izvedba sondažnega izkopa za potrditev točnega položaja vodov na mestih, kjer podatki o položaju niso znani z njegovim ponovnim zasipanjem.
Sondažni izkop in njegov zasip se izvede v prisotnosti upravljavca distribucijskega omrežja po predhodnem naročilu.</t>
  </si>
  <si>
    <t>1.1.3 Ostali izkopi</t>
  </si>
  <si>
    <t>Dodatek za razrez cevi po dolžini ter namestitev obstoječih kablov v zaščitno cev</t>
  </si>
  <si>
    <t>Dobava rdečega PVC opozorilnega traku z napisom "POZOR ELEKTRIKA"</t>
  </si>
  <si>
    <t>Dobava pocinkanega valjanca FeZn 25x4mm, vključno s križnimi sponkami INOX izvedbe, priključitvami na ozemljilne sisteme, protikorozijsko zaščito z bitumensko maso, ….</t>
  </si>
  <si>
    <t>Rdeča dvoplaščna zaščitna cev f110mm skupaj z original čepi, vodotesnimi spoji, distančniki, koleni, … 
(v kolutih)</t>
  </si>
  <si>
    <t>Rdeča dvoplaščna zaščitna cev f110mm skupaj z original čepi, vodotesnimi spoji, distančniki, koleni, … 
(v ravnih palicah po 6m)</t>
  </si>
  <si>
    <t>1.1.2 Material za izdelavo KK (cevi, valjanec…)</t>
  </si>
  <si>
    <t>Izdelava kabelske kanalizacije in prestavitev zemljskih vodov skladno z grafičnimi prilogami:
- odvoz odvečnega materiala na deponijo s predajo evidenčnih listov pooblaščenega upraljavca deponije</t>
  </si>
  <si>
    <t>Izdelava kabelske kanalizacije in prestavitev zemljskih vodov skladno z grafičnimi prilogami:
- zasip z izkopanim materialom ter nabijanje po slojih 20cm, polaganje PVC opozorilnega traku</t>
  </si>
  <si>
    <t>Izdelava kabelske kanalizacije in prestavitev zemljskih vodov skladno z grafičnimi prilogami:
- zasutje s peskom granulacije 0-4mm, polaganje pocinkanega valjanca FeZn 25x4mm</t>
  </si>
  <si>
    <t>Izdelava kabelske kanalizacije in prestavitev zemljskih vodov skladno z grafičnimi prilogami:
- izdelava podlage iz peska granulacije 0-4mm v debelini 10cm, polaganje zaščitnih cevi premera (vključno z distančniki, čepi, tesnili, koleni, ...)</t>
  </si>
  <si>
    <t>Izdelava kabelske kanalizacije in prestavitev zemljskih vodov skladno z grafičnimi prilogami:
- izdelava podlage iz suhega betona C8/10 v debelini 10cm, polaganje zaščitnih cevi (vključno z distančniki, čepi, tesnili, koleni, ...), obbetoniranje z betonom C8/10, polaganje pocinkanega valjanca FeZn 25x4mm</t>
  </si>
  <si>
    <t>Izdelava kabelske kanalizacije in prestavitev zemljskih vodov skladno z grafičnimi prilogami:
- strojni in deloma ročni izkop kabelskega kanala  v terenu  III. do IV. ktg.</t>
  </si>
  <si>
    <t>1.1.1 Zemeljska dela - Izdelava kabelske kanalizacije</t>
  </si>
  <si>
    <t xml:space="preserve">Projekt: UREDITEV DKP NA  OBMOČJU MESTNE OBČINE CELJE IN OBČINE ŽALEC
</t>
  </si>
  <si>
    <t>2.1. Preskus, nadzor in tehnična dokumentacija</t>
  </si>
  <si>
    <t>2. TUJE STORITVE</t>
  </si>
  <si>
    <t>1.5. OPREMA CEST</t>
  </si>
  <si>
    <t>1.4. ODVODNJAVANJE</t>
  </si>
  <si>
    <t>1. KOLESARSKA STEZA</t>
  </si>
  <si>
    <t>Načrt: 3/1A KOLESARSKA POVEZAVA od km 2,0 do km 6,6 (faza A)</t>
  </si>
  <si>
    <t>Opomba:
Vključuje tudi NOV</t>
  </si>
  <si>
    <t>Geotehnični nadzor</t>
  </si>
  <si>
    <t>Projektantski nadzor.</t>
  </si>
  <si>
    <t>2.1 Preskus, nadzor in tehnična dokumentacija</t>
  </si>
  <si>
    <t>2 TUJE STORITVE</t>
  </si>
  <si>
    <t>Dobava in postavitev plastičnega smernika z votlim prerezom, dolžina 1200 mm, z odsevnikom iz umetne snovi</t>
  </si>
  <si>
    <t>S 6 3 112</t>
  </si>
  <si>
    <t>1.5.2 Oprema za vodenje prometa</t>
  </si>
  <si>
    <t>Dobava in vgraditev ograje za pešce po detajlu iz načrta iz jeklenih cevnih ali pravokotnih profilov z vertikalnimi in/ali horizontalnimi polnili, visoke ... cm, opomba: *vijačena ograja napodporni konstrukciji_x000D_
*stebrički so obdani z lesom, prečke so lesene, višina 130 cm</t>
  </si>
  <si>
    <t>S 5 8 232</t>
  </si>
  <si>
    <t>Dobava in pritrditev osmerokotnega prometnega znaka, podlaga iz aluminijaste pločevine, razred svetlobne odbojnosti površine glede na značilnosti okolice RA3, dolžina stranice a=400 mm</t>
  </si>
  <si>
    <t>Dobava in pritrditev trikotnega prometnega znaka, podlaga iz aluminijaste pločevine, razred svetlobne odbojnosti površine glede na značilnosti okolice RA3, dolžina stranice a=600 mm</t>
  </si>
  <si>
    <t>Dobava in pritrditev trikotnega prometnega znaka, podlaga iz aluminijaste pločevine, razred svetlobne odbojnosti površine glede na značilnosti okolice RA3, dolžina stranice a=400 mm</t>
  </si>
  <si>
    <t>N 8 1 140</t>
  </si>
  <si>
    <t>Dobava in pritrditev trikotnega prometnega znaka, podlaga iz aluminijaste pločevine, razred svetlobne odbojnosti površine glede na značilnosti okolice RA3, dolžina stranice a=450 mm</t>
  </si>
  <si>
    <t>Dobava in pritrditev okroglega prometnega znaka, podlaga iz aluminijaste pločevine, razred svetlobne odbojnosti površine glede na značilnosti okolice RA1, premera 300 mm</t>
  </si>
  <si>
    <t>N 8 1 130</t>
  </si>
  <si>
    <t>N 8 1 125</t>
  </si>
  <si>
    <t>Dobava in pritrditev  prometnega znaka, podlaga iz aluminijaste pločevine, razred svetlobne odbojnosti površine glede na značilnosti okolice RA1, velikosti do 0,1 m2</t>
  </si>
  <si>
    <t>N 8 1 124</t>
  </si>
  <si>
    <t>1.5.1 Pokončna oprema cest</t>
  </si>
  <si>
    <t>1.5 OPREMA CEST</t>
  </si>
  <si>
    <t>Izdelava segmentne betonske mulde s plastjo podložnega betona, debeline 20 cm, široke 50 cm</t>
  </si>
  <si>
    <t>1.4.1 Površinsko odvodnjavanje</t>
  </si>
  <si>
    <t>1.3.6 Bankine</t>
  </si>
  <si>
    <t>Izdelava obrabne in zaporne plasti bituminizirane zmesi AC 8 surf B 50/70 A4 v debelini 5 cm (območje mosta na Špici v Celju)</t>
  </si>
  <si>
    <t>S 3 2 235</t>
  </si>
  <si>
    <t>Izdelava peščene površinske prevleke vozišča s finim peskom zrnavosti 0/4 mm v debelini 4 cm</t>
  </si>
  <si>
    <t>N 3 2 111</t>
  </si>
  <si>
    <t>Izdelava nevezane nosilne plasti enakomerno zrnatega drobljenca iz kamnine v debelini do 20 cm</t>
  </si>
  <si>
    <t>S 3 1 131</t>
  </si>
  <si>
    <t>Razprostiranje odvečne plodne zemljine - 1. kategorije</t>
  </si>
  <si>
    <t>S 2 9 131</t>
  </si>
  <si>
    <t>S 2 9 121</t>
  </si>
  <si>
    <t>1.2.6 Prevozi, razprostiranje in ureditev deponij materiala</t>
  </si>
  <si>
    <t>Humuziranje zelenice brez valjanja, v debelini do 15 cm - strojno</t>
  </si>
  <si>
    <t>S 2 5 132</t>
  </si>
  <si>
    <t>1.2.5 Brežine in zelenice</t>
  </si>
  <si>
    <t>Vgraditev nasipa iz rečnega gramoza z min. 5% glinenih delcev, vgrajenih v plasteh po 30 cm in komprimiranih do 92% MPP, opomba: *zračna stran nasipa</t>
  </si>
  <si>
    <t>N 2 4 111</t>
  </si>
  <si>
    <t>1.2.4 Nasipi, zasipi, klini, posteljice in glinasti naboj</t>
  </si>
  <si>
    <t>Široki izkop vezljive zemljine - 3. kategorije - strojno z nakladanjem</t>
  </si>
  <si>
    <t xml:space="preserve">Površinski izkop plodne zemljine - 1. kategorije - strojno z nakladanjem </t>
  </si>
  <si>
    <t>13 312</t>
  </si>
  <si>
    <t>13 311</t>
  </si>
  <si>
    <t>Rušitev betonske ograje</t>
  </si>
  <si>
    <t>Demontaža prometnega znaka na enem podstavku</t>
  </si>
  <si>
    <t>S 1 2 211</t>
  </si>
  <si>
    <t>PAV</t>
  </si>
  <si>
    <t>Demonstaža lesenih klopc in smetnjakov, ponovna postavitev smetnjakov</t>
  </si>
  <si>
    <t>Odstranitev panja s premerom 31 do 50 cm z odvozom na deponijo na razdaljo nad 1000 m, opomba: *vključno z odvozom in oddajo zbiralcu gradbenih odpadkov</t>
  </si>
  <si>
    <t>Posek in odstranitev drevesa z deblom premera 11 do 30 cm ter odstranitev vej, opomba: *vključno z odvozom in oddajo zbiralcu gradbenih odpadkov</t>
  </si>
  <si>
    <t>Ponovno zakoličenje in zavarovanje zakoličbe trase ostale javne ceste med delom</t>
  </si>
  <si>
    <t>S 1 1 412</t>
  </si>
  <si>
    <t>1 KOLESARSKA STEZA</t>
  </si>
  <si>
    <t>1.4. TUJE STORITVE</t>
  </si>
  <si>
    <t>1.3.4. Oprema cest</t>
  </si>
  <si>
    <t>1.3.3. Voziščna konstrukcija</t>
  </si>
  <si>
    <t>1.3.2. Zemeljska dela</t>
  </si>
  <si>
    <t>1.3.1. Preddela</t>
  </si>
  <si>
    <t>1.3. ODSEK 3 (od km 11,384 do km 12,844)</t>
  </si>
  <si>
    <t>1.2.2. Oprema cest</t>
  </si>
  <si>
    <t>1.2.1. Voziščna konstrukcija</t>
  </si>
  <si>
    <t>1.2. ODSEK 2 (od km 8,427 do km 11,384)</t>
  </si>
  <si>
    <t>1.1.4. Oprema cest</t>
  </si>
  <si>
    <t>1.1.3. Voziščna konstrukcija</t>
  </si>
  <si>
    <t>1.1.2. Zemeljska dela</t>
  </si>
  <si>
    <t>1.1.1. Preddela</t>
  </si>
  <si>
    <t>1.4 TUJE STORITVE</t>
  </si>
  <si>
    <t>Dobava in montaža urbane opreme (TIP B: MALO KOLESARSKO POČIVALIŠČE)*: 2x klop, 1x miza, 1x zabojnik za ločeno zbiranje odpadkov, 3x stojalo za kolo; Material: korozijsko zaščiteno jeklo (prašno barvanje), fungicidno in insekticidno zaščiten les., opomba: *skladno s smernicami za postavitev in opremo kolesarskih počivališč v Savinjski regiji</t>
  </si>
  <si>
    <t>N 5 8 101</t>
  </si>
  <si>
    <t>Dobava in vgraditev ograje za pešce po detajlu iz načrta iz jeklenih cevnih ali pravokotnih profilov z vertikalnimi in/ali horizontalnimi polnili, visoke ... cm, opomba: *zabita ograja na bankini_x000D_
*stebrički so obdani z lesom, prečke so lesene, višina 130 cm</t>
  </si>
  <si>
    <t>S 6 1 712</t>
  </si>
  <si>
    <t>S 6 1 711</t>
  </si>
  <si>
    <t>Izdelava temelja iz cementnega betona C 12/15, globine 80 cm, premera 30 cm</t>
  </si>
  <si>
    <t>S 6 1 122</t>
  </si>
  <si>
    <t>1.3.4 Oprema cest</t>
  </si>
  <si>
    <t>Izdelava bankine iz gramoza ali naravno zdrobljenega kamnitega materiala, široke do 0,50 m</t>
  </si>
  <si>
    <t>S 3 6 111</t>
  </si>
  <si>
    <t>1.3.3 Voziščna konstrukcija</t>
  </si>
  <si>
    <t>Široki izkop vezljive zemljine - 3. kategorije - strojno z nakladanjem, opomba: *vključno z odvozom in oddajo zbiralcu gradbenih odpadkov</t>
  </si>
  <si>
    <t>Površinski izkop plodne zemljine - 1. kategorije - strojno z nakladanjem , opomba: *vključno z odvozom in oddajo zbiralcu gradbenih odpadkov</t>
  </si>
  <si>
    <t>Vgraditev nasipa iz zaglinjenega meljastega grušča, vgrajenega v plasteh po 30 cm in komprimiranega do 95% MPP, opomba: *vodna stran nasipa</t>
  </si>
  <si>
    <t>N 2 4 112</t>
  </si>
  <si>
    <t>Površinski izkop plodne zemljine - 1. kategorije - strojno z odrivom do 50 m</t>
  </si>
  <si>
    <t>S 2 1 112</t>
  </si>
  <si>
    <t>1.3.2 Zemeljska dela</t>
  </si>
  <si>
    <t>Odstranitev grmovja in dreves z debli premera do 10 cm ter vej na redko porasli površini - ročno, opomba: *vključno z odvozom in oddajo zbiralcu gradbenih odpadkov</t>
  </si>
  <si>
    <t>S 1 2 131</t>
  </si>
  <si>
    <t>1.3.1 Preddela</t>
  </si>
  <si>
    <t>1.3 ODSEK 3 (od km 11,384 do km 12,844)</t>
  </si>
  <si>
    <t>Dobava in pritrditev prometnega znaka, podloga iz vroče cinkane jeklene pločevine, znak z ............ barvo-folijo ....... vrste, velikost od 0,21 do 0,40 m2, opomba: *1 x 4103; RA2</t>
  </si>
  <si>
    <t>S 6 1 713</t>
  </si>
  <si>
    <t>Dobava in pritrditev prometnega znaka, podloga iz vroče cinkane jeklene pločevine, znak z ............ barvo-folijo ....... vrste, velikost od 0,11 do 0,20 m2, opomba: *3 x 4103, 1 x 4602; RA2</t>
  </si>
  <si>
    <t>Dobava in pritrditev prometnega znaka, podloga iz vroče cinkane jeklene pločevine, znak z ............ barvo-folijo ....... vrste, velikost do 0,10 m2, opomba: *8 x 3405, 5 x 3405-1, 5 x 3405-2, 2 x 4224-1; RA1</t>
  </si>
  <si>
    <t>Dobava in pritrditev okroglega prometnega znaka, podloga iz vroče cinkane jeklene pločevine, znak z odsevno folijo 2. vrste, premera 600 mm, opomba: *2215; RA2</t>
  </si>
  <si>
    <t>S 6 1 622</t>
  </si>
  <si>
    <t>Dobava in pritrditev okroglega prometnega znaka, podloga iz vroče cinkane jeklene pločevine, znak z odsevno folijo 1. vrste, premera 400 mm, opomba: *2 x 2315; premera 300 mm; RA1</t>
  </si>
  <si>
    <t>S 6 1 611</t>
  </si>
  <si>
    <t>Dobava in pritrditev trikotnega prometnega znaka, podloga iz vroče cinkane jeklene pločevine, znak z odsevno folijo 1. vrste, dolžina stranice a = 900 mm, opomba: *4 x 1117; RA2</t>
  </si>
  <si>
    <t>S 6 1 412</t>
  </si>
  <si>
    <t>Dobava in pritrditev trikotnega prometnega znaka, podloga iz vroče cinkane jeklene pločevine, znak z odsevno folijo 1. vrste, dolžina stranice a = 600 mm, opomba: *4 x 1117; RA2</t>
  </si>
  <si>
    <t>S 6 1 411</t>
  </si>
  <si>
    <t>Dobava in vgraditev stebrička za prometni znak iz vroče cinkane jeklene cevi s premerom 64 mm, dolge 4000 mm</t>
  </si>
  <si>
    <t>S 6 1 218</t>
  </si>
  <si>
    <t>Izdelava tankoslojne prečne in ostalih označb na vozišču z enokomponentno belo barvo, vključno 250 g/m2 posipa z drobci / kroglicami stekla, strojno, debelina plasti suhe snovi 250 mikrometra, površina označbe do 0,5 m2, opomba: *10 x 5502, 17 x 5607</t>
  </si>
  <si>
    <t>S 6 2 165</t>
  </si>
  <si>
    <t>Demontaža prometnega znaka na enem podstavku, opomba: *demontaža in odstranitev obst. znaka 2202 in 4602 v km 10.040</t>
  </si>
  <si>
    <t>1.2.2 Oprema cest</t>
  </si>
  <si>
    <t>Izdelava izravnalne plasti iz drobljenca v povprečni debelini do 5 cm, opomba: *Izvedba nasutja tamponskega vozišča nekategorizirane ceste in sanacija udarnih jam od km 8+410 do km 8+790</t>
  </si>
  <si>
    <t>S 3 1 181</t>
  </si>
  <si>
    <t>1.2.1 Voziščna konstrukcija</t>
  </si>
  <si>
    <t>1.2 ODSEK 2 (od km 8,427 do km 11,384)</t>
  </si>
  <si>
    <t>Dobava in pritrditev prometnega znaka, podloga iz vroče cinkane jeklene pločevine, znak z ............ barvo-folijo ....... vrste, velikost od 0,21 do 0,40 m2, opomba: *2430; RA3</t>
  </si>
  <si>
    <t>Dobava in pritrditev trikotnega prometnega znaka, podloga iz vroče cinkane jeklene pločevine, znak z odsevno folijo 1. vrste, dolžina stranice a = 600 mm, opomba: *1106, 1106-1; dolžina stranice a= 450 mm; RA1</t>
  </si>
  <si>
    <t>Dobava in pritrditev prometnega znaka, podloga iz vroče cinkane jeklene pločevine, znak z ............ barvo-folijo ....... vrste, velikost od 0,11 do 0,20 m2, opomba: *2 x 4803,  3 x 3311, 2 x 3311-1; RA1</t>
  </si>
  <si>
    <t>Dobava in pritrditev prometnega znaka, podloga iz vroče cinkane jeklene pločevine, znak z ............ barvo-folijo ....... vrste, velikost do 0,10 m2, opomba: *4 x 3405-2, 1 x 3405-1, 1 x 3405-2, 2 x 4103, 1 x 4101; RA1</t>
  </si>
  <si>
    <t>Dobava in pritrditev okroglega prometnega znaka, podloga iz vroče cinkane jeklene pločevine, znak z odsevno folijo 1. vrste, premera 400 mm, opomba: 2 x 2202; premera 300 mm; RA1</t>
  </si>
  <si>
    <t>Dobava in vgraditev stebrička za prometni znak iz vroče cinkane jeklene cevi s premerom 64 mm, dolge 4500 mm</t>
  </si>
  <si>
    <t>S 6 1 219</t>
  </si>
  <si>
    <t>Izdelava tankoslojne prečne in ostalih označb na vozišču z enokomponentno belo barvo, vključno 250 g/m2 posipa z drobci / kroglicami stekla, strojno, debelina plasti suhe snovi 250 mikrometra, širina črte 50 cm, opomba: *5232 prehod za kolesarje</t>
  </si>
  <si>
    <t>Izdelava tankoslojne vzdolžne označbe na vozišču z enokomponentno belo barvo, vključno 250 g/m2 posipa z drobci / kroglicami stekla, strojno, debelina plasti suhe snovi 250 mikrometra, širina črte 20 cm, opomba: *5233 rdečerjave barve RAL3011 (prehod za kolesarje)</t>
  </si>
  <si>
    <t>S 6 2 124</t>
  </si>
  <si>
    <t>Doplačilo za izdelavo prekinjenih vzdolžnih označb na vozišču, širina črte 10 cm, opomba: *raster 1-1-1</t>
  </si>
  <si>
    <t>Izdelava tankoslojne vzdolžne označbe na vozišču z enokomponentno belo barvo, vključno 250 g/m2 posipa z drobci / kroglicami stekla, strojno, debelina plasti suhe snovi 250 mikrometra, širina črte 10 cm, opomba: *5121 na kolesarskem prehodu</t>
  </si>
  <si>
    <t>1.1.4 Oprema cest</t>
  </si>
  <si>
    <t>1.1.3 Voziščna konstrukcija</t>
  </si>
  <si>
    <t>1.1.2 Zemeljska dela</t>
  </si>
  <si>
    <t>1.1.1 Preddela</t>
  </si>
  <si>
    <t>1.1 ODSEK 1 (od km 6,636 do km 8,427)</t>
  </si>
  <si>
    <t>1 KOLESARSKA POVEZAVA od km 6,6 do km 12,8</t>
  </si>
  <si>
    <t>Načrt: 3/2 KOLESARSKA POVEZAVA od km 6,6 do km 12,8</t>
  </si>
  <si>
    <t>1.2 OSTALO</t>
  </si>
  <si>
    <t>1 TELEKOMUNIKACIJSKI VODI</t>
  </si>
  <si>
    <t>Načrt: 6/1A Zaščita TK vodov od km 2,0 do km 12,8</t>
  </si>
  <si>
    <t>Nadzor s strani upravljalca orežja - Telekom in Telemach (po dejanskih stroških) - ocena</t>
  </si>
  <si>
    <t>1.2.1 Ostalo</t>
  </si>
  <si>
    <t>Dodatek za pazljivi ročni izkop ob obstoječih vodih in kabelski kanalizaciji</t>
  </si>
  <si>
    <t>Dobava rdečega PVC opozorilnega traku z napisom "POZOR TK VOD"</t>
  </si>
  <si>
    <t xml:space="preserve">Rumena dvoplaščna zaščitna cev f110mm skupaj z original čepi, vodotesnimi spoji, distančniki, koleni, … </t>
  </si>
  <si>
    <t>1.1. ODSEK 1 (od km 6,636 do km 8,427)</t>
  </si>
  <si>
    <t>1. KOLESARSKA POVEZAVA od km 6,6 do km 12,8</t>
  </si>
  <si>
    <t>Načrt: 3/1A KOLESARSKA POVEZAVA od km 2,0 do km 6,6</t>
  </si>
  <si>
    <t>5/1A</t>
  </si>
  <si>
    <t>1.3.1 Preskus, nadzor in tehnična dokumentacija</t>
  </si>
  <si>
    <t>1.3 TUJE STORITVE</t>
  </si>
  <si>
    <t>1. PRENOSNI PLINOVOD</t>
  </si>
  <si>
    <t>Izdelava projektne dokumentacije.
Izdelava projektne dokumentacije za projekt izvedenih del (PID)</t>
  </si>
  <si>
    <t>Nadzor upravljavca plinovoda.
Nadzor upravljavca plinovoda v času gradbenih del.</t>
  </si>
  <si>
    <t>Tablica.
Označitev plinovoda z opozorilno tablico z napisom POZOR VISOKOTLAČNI PLINOVOD, vključno z komplet nerjavečim pritrdilnim in nosilnih materialom. Pritrditev se izvede na vidno mesto v višini pogleda.</t>
  </si>
  <si>
    <t>Odvoz odvečnega materiala.
Odvoz odvečnega materiala na stalno urejno deponijo skladno z veljavno zakonodajo na področju ravnanja z odpadki.</t>
  </si>
  <si>
    <t>Zasipi.
Zasip jarka s prebranim izkopanim materialom, v slojih po 20 cm in valjanjem do naravne zbitosti.</t>
  </si>
  <si>
    <t>Geodetski posnetek položenih AB plošč.</t>
  </si>
  <si>
    <t xml:space="preserve">M </t>
  </si>
  <si>
    <t>Opozorilni trak.
Dobava in montaža opozorilnega traka iz PVC v rumeni barvi z napisom POZOR PLINOVOD.Opozorilni trak se vgradi nad AB plošče.</t>
  </si>
  <si>
    <t>Dobava in vgradnja AB plošč.
Komplet dobava in vgradnja opozorilnih armiranobetonskih plošč velikosti 2,20x0,80x0,15 m iz betona C25/30 in armaturo ca. 41 kg/ploščo. Obračun po dolžini zaščitenega plinovoda.</t>
  </si>
  <si>
    <t>Dobava in vgradnja EPS plošč.
Dobava in vgradnja EPS plošč, debeline 10 cm in tlačne trdnsoti 50 kPa.</t>
  </si>
  <si>
    <t xml:space="preserve">Pregled stanja cevi.
Pregled stanja cevi. Pregled stanja cevi se izvaja na lokacijah sondažnih izkopov. Pregled stanja se izvede po predpisanem postopku in navodilih upravljavca plinovoda družbe Plinovodi d.o.o.. Ugotovitve se zabeležijo v poročilu v katerem se tudi predpiše sanacija. Morebitna sanacija ni vključena v postavki. </t>
  </si>
  <si>
    <t>Pregled stanja izolacije.
Pregled stanja izolacije se izvaja na lokacijah sondažnih izkopov. Pregled stanja zajema vizualni pregled in pregled z detektorjem poškodb. Pregled izvede upravljavec plinovoda  družba Plinovodi d.o.o. Ugotovitve se zabeležijo v poročilu v katerem se tudi predpiše sanacija. Morebitna sanacija ni vključena v postavki.</t>
  </si>
  <si>
    <t>Sondažni izkop.
Sondažni izkop se izvede z namenom potrditve točnega položaja plinovodne cevi ter z namenom ugotovitve stanja plinovoda. Izvaja se ročno v stalni prisotnosti upravljavca plinovoda.</t>
  </si>
  <si>
    <t>1.1.2 Ostalo</t>
  </si>
  <si>
    <t>Smerna in globinska zakoličba položaja obstoječega prenosnega plinovoda. Zakoličba se izvede s strani družbe Plinovodi d.o.o. po predhodnem naročilu investitorja. z vsemi podzemnimi in nadzemnimi objekti ter spremljajočo obstoječo in predvideno infrastrukturo.</t>
  </si>
  <si>
    <t>1 PRENOSNI PLINOVOD</t>
  </si>
  <si>
    <t>Načrt: 5/1A Ščitenje plinovodnega omrežja od km 2,0 do km 12,8</t>
  </si>
  <si>
    <t>1.4.1 Preskus, nadzor in tehnična dokumentacija</t>
  </si>
  <si>
    <t>1.4.1. Preskus, nadzor in tehnična dokumentacija</t>
  </si>
  <si>
    <t>Odstranitev panja s premerom 11 do 30 cm z odvozom na deponijo na razdaljo nad 1000 m, opomba: *vključno z odvozom in oddajo zbiralcu gradbenih odpadkov</t>
  </si>
  <si>
    <t>S 1 2 163</t>
  </si>
  <si>
    <t>Ščitenje plinovodnega omrežja od km 2,0 do km 12,8</t>
  </si>
  <si>
    <t>1.3. TUJE STORITVE</t>
  </si>
  <si>
    <t>1.2. SADITVENA DELA</t>
  </si>
  <si>
    <t>1. KRAJINSKA ARHITEKTURA</t>
  </si>
  <si>
    <t>Načrt: 2/1A Krajinska arhitektura od km 2,0 do km 12,8</t>
  </si>
  <si>
    <t xml:space="preserve">Projektantski nadzor. </t>
  </si>
  <si>
    <t>1.3.1 Projektantski nadzor</t>
  </si>
  <si>
    <t>KOM</t>
  </si>
  <si>
    <t>Drevo Acer palmatum  18/20</t>
  </si>
  <si>
    <t>Sajenje dreves Javorja 18/20, višina 300-350 cm, 3x presajena sadika s koreninsko balo v mreži, enakomerna razvejanost vej, enovrhata, kvalitetna in zdrava sadika, (nabava, dostava, zakoličenje, izkop sadilne luknje 1.5 x premer bale, 50 cm od sadilne luknje na vsako stran vertikalno razrahljanje (lahko tudi z lopato), sajenje, dodajanje založnega gnojila 30 g na sadiko, pričvrstitev s 4 lesenimi impregniranimi količki Ø8 in manšeto, ureditev zalivalne kotanje (sega čez premer koreninske grude), prvo izdatno zalivanje v času sajenja, odvoz odvečnega materiala, planiranje po končanih delih, zalivanje v času vraščanja, garancija 1 rastna sezona.)</t>
  </si>
  <si>
    <t>1.2.1 Drevesa</t>
  </si>
  <si>
    <t>1.2 SADITVENA DELA</t>
  </si>
  <si>
    <t>Zakoličba območja saditve s strani projektanta</t>
  </si>
  <si>
    <t>1.1.1 Zakoličba</t>
  </si>
  <si>
    <t>1 KRAJINSKA ARHITEKTURA</t>
  </si>
  <si>
    <t>Krajinska arhitektura od km 2,0 do km 12,8</t>
  </si>
  <si>
    <t xml:space="preserve">   7.1 Preskus, nadzor in tehnična dokumentacija</t>
  </si>
  <si>
    <t>7 TUJE STORITVE</t>
  </si>
  <si>
    <t>6 OPREMA MOSTA</t>
  </si>
  <si>
    <t xml:space="preserve">   5.3 Dela z jeklom za ojačitev</t>
  </si>
  <si>
    <t xml:space="preserve">   5.2 Dela s cementnim betonom</t>
  </si>
  <si>
    <t xml:space="preserve">   5.1 Tesarska dela</t>
  </si>
  <si>
    <t>5 GRADBENA IN OBRTNIŠKA DELA</t>
  </si>
  <si>
    <t>4 JEKLENA KONSTRUKCIJA</t>
  </si>
  <si>
    <t xml:space="preserve">   3.1 Nosilne plasti in obrabne plasti</t>
  </si>
  <si>
    <t>3 VOZIŠČNE KONSTRUKCIJE</t>
  </si>
  <si>
    <t xml:space="preserve">   2.4 Koli in vodnjaki</t>
  </si>
  <si>
    <t xml:space="preserve">   2.3 Brežine in zelenice</t>
  </si>
  <si>
    <t xml:space="preserve">   2.2 Nasipi, zasipi, klini, posteljice in glinasti naboj</t>
  </si>
  <si>
    <t xml:space="preserve">   2.1 Izkopi in planum temeljnih tal</t>
  </si>
  <si>
    <t>2 ZEMELJSKA DELA IN TEMELJENJE</t>
  </si>
  <si>
    <t>1 PRIPRAVLJALNA DELA</t>
  </si>
  <si>
    <t>Izdelava projektne dokumentacije za vzdrževanje in obratovanje (NOV)</t>
  </si>
  <si>
    <t>8</t>
  </si>
  <si>
    <t>Izdelava projektne dokumentacije za projekt izvedenih del (PID)</t>
  </si>
  <si>
    <t>7</t>
  </si>
  <si>
    <t>Projekt montaže glede na izbrano tehnologijo izvajalca.</t>
  </si>
  <si>
    <t>6</t>
  </si>
  <si>
    <t>Izdelava delavniške dokumentacije jeklene konstrukcije</t>
  </si>
  <si>
    <t>5</t>
  </si>
  <si>
    <t>Izvedba obremenilnega preskusa premostitvenega objekta, dolgega  do 100 m</t>
  </si>
  <si>
    <t>4</t>
  </si>
  <si>
    <t>Geološki-geomehanski nadzor</t>
  </si>
  <si>
    <t>3</t>
  </si>
  <si>
    <t>Projektantski nadzor - obisk gradbišča</t>
  </si>
  <si>
    <t>2</t>
  </si>
  <si>
    <t>1</t>
  </si>
  <si>
    <t>7.1 Preskus, nadzor in tehnična dokumentacija</t>
  </si>
  <si>
    <t>Dobava in vgradnja LTŽ montažnega konfina višine h=90cm vključno s temeljem, pred vstopom na objekt</t>
  </si>
  <si>
    <t>Dobava in izdelava lesene zaščitne ograje višine 1.20 m, v zaledju opornika na obeh bregovih</t>
  </si>
  <si>
    <t>Dobava in vgraditev ograje za pešce višine 120 cm, po delavniškem načrtu Izvajalca.
Ograja iz jeklenih cevi in mreže, vključno z vsem nerjavečim pritrdilnim materialom. Vsak element ograje mora biti ozemljen. (ograja na mostu in podporih zidovih</t>
  </si>
  <si>
    <t>Dobava in vgraditev pocinkane kovinske zapore na oporniku vključno z vsem nerjavečim pritrdilnim materialom ; po načrtu</t>
  </si>
  <si>
    <t>Dobava in vgraditev jeklenega elastomernega ležišča nosilnosti do 1400 kN in pomično zmogljivostjo v skladu s statično-dinamično analizo, vključno s sidrnimi elementi (Tip 1.6) - na oporniku v osi 2</t>
  </si>
  <si>
    <t>Dobava in vgraditev jeklenega elastomernega ležišča nosilnosti do 1400 kN in pomično zmogljivostjo v skladu s statično-dinamično analizo, vključno s sidrnimi elementi (Tip 1.2) - na oporniku v osi 1</t>
  </si>
  <si>
    <t>Dobava in vgraditev prehodne vodotesne dilatacijske konstrukcije s pomično zmogljivostjo 50 mm ; po načrtu</t>
  </si>
  <si>
    <t>KG</t>
  </si>
  <si>
    <t>Dobava in postavitev rebrastih palic iz visokovrednega naravno trdnega jekla BSt 500 S (B) za izdelavo prekladne konstrukcije rebrastega prečnega prereza</t>
  </si>
  <si>
    <t>Dobava in postavitev rebrastih palic iz visokovrednega naravno trdnega jekla BSt 500 S (B) za izdelavo opornih zidov na desnem bregu</t>
  </si>
  <si>
    <t>Dobava in postavitev rebrastih palic iz visokovrednega naravno trdnega jekla BSt 500 S (B) za izdelavo temeljev (pilotnih blazin), sten in kril opornikov ter ležiščnih blazin</t>
  </si>
  <si>
    <t>5.3 Dela z jeklom za ojačitev</t>
  </si>
  <si>
    <t>Dobava in vgraditev ojačenega cementnega betona C35/45 v ležiščne blazine, protipotresne bloke ali druge podobne elemente s prostornino do 2 m3</t>
  </si>
  <si>
    <t>Dobava in vgraditev ojačanega cementnega betona 
C30/37  - beton prekladne konstrukcije</t>
  </si>
  <si>
    <t>Dobava in vgraditev ojačanega cementnega betona C25/30 - beton temeljev (pilotnih blazin), zalednih sten in kril opornikov</t>
  </si>
  <si>
    <t>Dobava in vgraditev ojačanega cementnega betona C25/30 - beton opornih zidov na desnem bregu</t>
  </si>
  <si>
    <t>Dobava in vgraditev ojačanega cementnega betona 
C12/15 - podložni, izravnalni beton</t>
  </si>
  <si>
    <t>5.2 Dela s cementnim betonom</t>
  </si>
  <si>
    <t>Dobava in postavitev jeklene profilirane pločevine kot opaž za prekladno konstrukcijo</t>
  </si>
  <si>
    <t>Izdelava škatlastega opaža za izvedbo ležiščnih blazin, prečk in protipotresnih blokov, površina od 0,51 m2 do 1,00 m2</t>
  </si>
  <si>
    <t>Izdelava dvostranskega vezanega opaža za raven zid višine do 6.0 m - opaž zalednih sten in kril opornikov.</t>
  </si>
  <si>
    <t>Izdelava dvostranskega vezanega opaža za raven zid višine do 6.0 m - opaž opornih zidov na desnem bregu</t>
  </si>
  <si>
    <t>Izdelava podprtega opaža za ravne temelje - opaž temeljev (pilotnih blazin) opornikov</t>
  </si>
  <si>
    <t>5.1 Tesarska dela</t>
  </si>
  <si>
    <t>Konstrukcijsko jeklo nosilne konstrukcije (postavka vključuje, nabavo, izdelavo, zaščito, transport in montažo vključno z vsemi dokazi in izkazi)</t>
  </si>
  <si>
    <t>Izdelava trajnoelastične bitumenske zalivne zmesi širine 20-25 mm, stik med asfaltom in betonom na mostu in opornih zidovih</t>
  </si>
  <si>
    <t>Izdelava nosilno in obrabnozaporne plasti bitumenskega betona v debelini 4 cm - na objektu</t>
  </si>
  <si>
    <t>Izdelava nosilno in obrabnozaporne plasti bitumenskega
 betona v debelini 4 cm - plato pred in za objektom</t>
  </si>
  <si>
    <t>Izdelava hidroizolacije betonske površine prekladne konstrukcije, 1 cm</t>
  </si>
  <si>
    <t>3.1 Nosilne plasti in obrabne plasti</t>
  </si>
  <si>
    <t>Obsekavanje glav pilota premer 100 cm</t>
  </si>
  <si>
    <t>Izdelava podaljškov pilota premer 100 cm nad koto dna izkopa</t>
  </si>
  <si>
    <t>Izdelava uvrtanih kolov iz armiranega betona, premer 100 cm, dolžine 2x12.0m in 2x14.0m
beton: 45 m3
armatura: 4950 kg</t>
  </si>
  <si>
    <t>2.4 Koli in vodnjaki</t>
  </si>
  <si>
    <t>2.3 Brežine in zelenice</t>
  </si>
  <si>
    <t>Izvedba zaščite brežine s kamnito oblogo iz naravnega kamna velikosti od 50 cm do 80 cm,  vezanim s cementnim betonom s poglobljeno fugo - v območju obeh opornikov</t>
  </si>
  <si>
    <t>Zasip opornikov in opornih zidov ter izvedba platojev pred vstopom na brv iz vezljive zemljine.</t>
  </si>
  <si>
    <t>2.2 Nasipi, zasipi, klini, posteljice in glinasti naboj</t>
  </si>
  <si>
    <t>Široki izkop zemljine 2 in 3 kategorije - strojno z odrivom, nakladanjem in transportom na deponijo - gradbene jame za krajna opornika in oporna zidova</t>
  </si>
  <si>
    <t>2.1 Izkopi in planum temeljnih tal</t>
  </si>
  <si>
    <t>Odškodnina zaradi onesnaženja tekočih voda</t>
  </si>
  <si>
    <t>Posek in odstranitev drevesa z deblom premera 11 do 30 cm ter odstranitev vej</t>
  </si>
  <si>
    <t>Odstranitev grmovja in dreves z debli premera do 10 cm ter vej na gosto porasli površini - ročno</t>
  </si>
  <si>
    <t>1.2 Čiščenje terena</t>
  </si>
  <si>
    <t xml:space="preserve">Organizacija gradbišča - odstranitev vseh začasnih objektov. </t>
  </si>
  <si>
    <t>Dobava in postavitev škatlastih AB prepustov 2x2m za zagotavljanje pretočnosti, dobava materiala in vgradnja le tega v začasni nasip za premostitev Savinje vključno z delovnim platojem .
Izvedba in  postavitev dveh začasnih podpor za montažo segmentov jeklene konstr. brvi
Postavka zajema tudi odstranitev začasne premostitev in začasne podpore.
AB prepust, 55 kos
material za nasip cca., 4000m3</t>
  </si>
  <si>
    <t>Priprava in organizacija gradbišča vključno s vsemi objekti in infrastrukturo. Upoštevana je tudi delavnica za sestavo jeklene konstrukcije</t>
  </si>
  <si>
    <t>Geodetska dela
Zakoličenje, preverjanje višin in smeri za objekte s površino do 500 m2</t>
  </si>
  <si>
    <t>1.1 Geodetska dela</t>
  </si>
  <si>
    <t>Načrt: 2/1 Most čez Savinjo na Špici v Celju</t>
  </si>
  <si>
    <t xml:space="preserve">Skupaj za projekt: </t>
  </si>
  <si>
    <t>6.1. Preskus, nadzor in tehnična dokumentacija</t>
  </si>
  <si>
    <t>6. TUJE STORITVE</t>
  </si>
  <si>
    <t>5.1. Obrabnozaporne plasti</t>
  </si>
  <si>
    <t>5. VOZIŠČNE KONSTRUKCIJE</t>
  </si>
  <si>
    <t>4. ODVODNJAVANJE</t>
  </si>
  <si>
    <t>3.5. Zaščitna dela</t>
  </si>
  <si>
    <t>3.4. Ključavničarska dela in dela v jeklu</t>
  </si>
  <si>
    <t>3.3. Dela s cementnim betonom</t>
  </si>
  <si>
    <t>3.2. Dela z jeklom za ojačitev</t>
  </si>
  <si>
    <t>3.1. Tesarska dela</t>
  </si>
  <si>
    <t>3. GRADBENA IN OBRTNIŠKA DELA</t>
  </si>
  <si>
    <t>2.5. Prevozi, razprostiranje in ureditev deponij materiala</t>
  </si>
  <si>
    <t>2.4. Brežine in zelenice</t>
  </si>
  <si>
    <t>2.3. Nasipi, zasipi, klini, posteljice in glineni naboj</t>
  </si>
  <si>
    <t>2.2. Planum temeljnih tal</t>
  </si>
  <si>
    <t>2.1. Izkop</t>
  </si>
  <si>
    <t>2. ZEMELJSKA DELA</t>
  </si>
  <si>
    <t>1.3. Ostala preddela</t>
  </si>
  <si>
    <t>1.2. Čiščenje terena</t>
  </si>
  <si>
    <t>1.1. Geodetska dela</t>
  </si>
  <si>
    <t>1. PREDDELA</t>
  </si>
  <si>
    <t>Načrt: 2/1 Brv Lava v km 4+785</t>
  </si>
  <si>
    <t>Projektantski nadzor. Vrednost postavke je že fiksno dolocena v PIS-u in jo ponudnik ne more/ne sme spreminjati. Obracun projektantskega nadzora se bo izvedel po dokazljivih dejanskih stroških na podlagi racuna izvajalca projektantskega nadzora.</t>
  </si>
  <si>
    <t>6.1 Preskus, nadzor in tehnična dokumentacija</t>
  </si>
  <si>
    <t>6 TUJE STORITVE</t>
  </si>
  <si>
    <t>Izdelava obrabne in zaporne plasti bituminizirane zmesi AC 11 surf B 50/70 A3 v debelini 4 cm, opomba: Namesto A3 je A4/Z3, v debelini 4 cm</t>
  </si>
  <si>
    <t>S 3 2 273</t>
  </si>
  <si>
    <t>5.1 Obrabnozaporne plasti</t>
  </si>
  <si>
    <t>5 VOZIŠČNE KONSTRUKCIJE</t>
  </si>
  <si>
    <t>Dobava in vgraditev mostnega izlivnika ali cistilnega kosa s pokrovom, opomba: Požiralnik z direktnim iztokom v strugo, cev DN100, L=25 cm, vključno z LTŽ rešetko dim. 250x250 mm.</t>
  </si>
  <si>
    <t>S 4 3 713</t>
  </si>
  <si>
    <t>4 ODVODNJAVANJE</t>
  </si>
  <si>
    <t>Zatesnitev mejnih površin - stikov, širokih do 20 mm in globokih do 4 cm, s predhodnim premazom bližnjih površin in zapolnitvijo z bitumensko zmesjo za tesnjenje stikov, opomba: na stiku robnega venca in asfalta</t>
  </si>
  <si>
    <t>S 5 9 831</t>
  </si>
  <si>
    <t>Izdelava hidroizolacije z bitumenskimi trakovi, debelimi 4,5 ali 5 mm, sprijemna plast iz epoksidne malte 1:4 in posip s kremencevim peskom, opomba: H.I. debeline 1,0 cm:_x000D_
- bitumenski h.i. trakovi s stekleno volno_x000D_
- bitumenska lepilna masa_x000D_
- epoksidni premaz_x000D_
- posip s kremenčevim peskom_x000D_
- predhodni epoksidni premaz</t>
  </si>
  <si>
    <t>S 5 9 652</t>
  </si>
  <si>
    <t>3.5 Zaščitna dela</t>
  </si>
  <si>
    <t>Dobava in vgraditev merilnih cepov, vkljucno navezavo na veljavno nivelmansko mrežo</t>
  </si>
  <si>
    <t>S 5 8 821</t>
  </si>
  <si>
    <t>Dobava in vgraditev ograje za pešce po detajlu iz nacrta iz jeklenih cevnih ali pravokotnih profilov z vertikalnimi in/ali horizontalnimi polnili, visoke ... cm, opomba: Ograja je sestavljena iz lesenih prečk ter kovinskega stebrička oblečenega v les</t>
  </si>
  <si>
    <t>3.4 Ključavničarska dela in dela v jeklu</t>
  </si>
  <si>
    <t>Dobava in vgraditev ojacenega cementnega betona C30/37 v hodnike in robne vence na premostitvenih objektih in podpornih ali opornih konstrukcijah, opomba: C30/37, PV-II, XF4, XD3, Dmax=32 mm</t>
  </si>
  <si>
    <t>S 5 3 372</t>
  </si>
  <si>
    <t>Dobava in vgraditev ojacenega cementnega betona C35/45 v prekladno konstrukcijo tipa polne plošce, opomba: C30/37, PV-II, XF2, XD1, Dmax=32 mm</t>
  </si>
  <si>
    <t>S 5 3 391</t>
  </si>
  <si>
    <t xml:space="preserve">Dobava in vgraditev ojacenega cementnega betona C30/37 v stene opornikov, krilnih zidov, kril in vmesnih podpor, opomba: Oporniki in Krila_x000D_
C30/37, PV-II, XF2, XD1, Dmax=32 mm_x000D_
</t>
  </si>
  <si>
    <t>S 5 3 347</t>
  </si>
  <si>
    <t>Dobava in vgraditev podložnega cementnega betona C12/15 v prerez do 0,15 m3/m2</t>
  </si>
  <si>
    <t>S 5 3 151</t>
  </si>
  <si>
    <t>3.3 Dela s cementnim betonom</t>
  </si>
  <si>
    <t>Dobava in postavitev rebrastih žic iz visokovrednega naravno trdega jekla B St 420 S s premerom do 12 mm, za srednje zahtevno ojacitev, opomba: oznaka jekla je S500 B</t>
  </si>
  <si>
    <t>S 5 2 212</t>
  </si>
  <si>
    <t>Dobava in postavitev rebrastih palic iz visokovrednega naravno trdega jekla B St 420 S s premerom 14 mm in vecjim, za srednje zahtevno ojacitev, opomba: oznaka jekla je S500 B</t>
  </si>
  <si>
    <t>S 5 2 216</t>
  </si>
  <si>
    <t>3.2 Dela z jeklom za ojačitev</t>
  </si>
  <si>
    <t>Izdelava obešenega opaža robnega venca na premostitvenem, opornem in podpornem objektu, opomba: Vključno z bočnimi stranicami</t>
  </si>
  <si>
    <t>S 5 1 712</t>
  </si>
  <si>
    <t>Izdelava opaža za bocne stranice locne plošce, opomba: Prekladnja konstrukcija_x000D_
stranice konzole=6,3 m2_x000D_
stranice plošče=5,5 m2</t>
  </si>
  <si>
    <t>S 5 1 661</t>
  </si>
  <si>
    <t>Izdelava podprtega opaža za konzolo na premostitvenem, opornem in podpornem objektu, razpetina do 1,0 m, podpiranje v prekladno ali podporno konstrukcijo</t>
  </si>
  <si>
    <t>S 5 1 851</t>
  </si>
  <si>
    <t>Izdelava zašcitnega (lovilnega) odra</t>
  </si>
  <si>
    <t>S 5 1 141</t>
  </si>
  <si>
    <t>Izdelava podprtega opaža za locno plošco s podporo, visoko 2,1 do 4 m</t>
  </si>
  <si>
    <t>S 5 1 642</t>
  </si>
  <si>
    <t>Izdelava podprtega opaža za ukrivljen zid, visok 2,1 do 4 m, opomba: Za krilo 4_x000D_
Vključno z bočnimi stranicami</t>
  </si>
  <si>
    <t>S 5 1 322</t>
  </si>
  <si>
    <t>Izdelava dvostranskega vezanega opaža za raven zid, visok 2,1 do 4 m, opomba: Za krila 1, 2 in 3_x000D_
Vključno z bočnimi stranicami</t>
  </si>
  <si>
    <t>S 5 1 332</t>
  </si>
  <si>
    <t>Izdelava dvostranskega vezanega opaža za raven zid, visok do 2 m, opomba: Za opornika_x000D_
Vključno z bočnimi stranicami</t>
  </si>
  <si>
    <t>S 5 1 331</t>
  </si>
  <si>
    <t>Izdelava podprtega opaža za ravne temelje</t>
  </si>
  <si>
    <t>S 5 1 211</t>
  </si>
  <si>
    <t>3.1 Tesarska dela</t>
  </si>
  <si>
    <t>3 GRADBENA IN OBRTNIŠKA DELA</t>
  </si>
  <si>
    <t>Odlaganje odpadne zemljine</t>
  </si>
  <si>
    <t>S 2 9 151</t>
  </si>
  <si>
    <t>Prevoz materiala na razdaljo nad 500 do 1000 m, opomba: *začasna deponija</t>
  </si>
  <si>
    <t>S 2 9 113</t>
  </si>
  <si>
    <t>2.5 Prevozi, razprostiranje in ureditev deponij materiala</t>
  </si>
  <si>
    <t>Zašcita brežine s kamnometom iz lomljenca, opomba: Protierozijska zaščita brežine na območju opornikov z lomljenecem D=0.60-0.80 m v betonu C12/15 s poglobljenimi stičnicami</t>
  </si>
  <si>
    <t>S 2 5 284</t>
  </si>
  <si>
    <t>Humuziranje brežine brez valjanja, v debelini do 15 cm - rocno</t>
  </si>
  <si>
    <t>S 2 5 111</t>
  </si>
  <si>
    <t>2.4 Brežine in zelenice</t>
  </si>
  <si>
    <t>Izdelava nasipa iz zrnate kamnine - 3. kategorije z dobavo iz kamnoloma , opomba: *vključno z nakladanjem in prevozom z začasne deponije</t>
  </si>
  <si>
    <t>S 2 4 117</t>
  </si>
  <si>
    <t xml:space="preserve">Vgraditev klina iz zrnate kamnine - 3. kategorije, opomba: *Za oporniki, do konca krilnih zidov. S komprimiranjem zemljine do predpisane zbitosti._x000D_
Vključno z dobavo in prevozom tamponskega materiala!_x000D_
</t>
  </si>
  <si>
    <t>S 2 4 312</t>
  </si>
  <si>
    <t>2.3 Nasipi, zasipi, klini, posteljice in glineni naboj</t>
  </si>
  <si>
    <t>Ureditev planuma nasipa, zasipa, klina ali posteljice iz vezljive zemljine - 3. kategorije</t>
  </si>
  <si>
    <t>S 2 4 611</t>
  </si>
  <si>
    <t>2.2 Planum temeljnih tal</t>
  </si>
  <si>
    <t>Široki izkop trde kamnine - 5. kategorije z nakladanjem</t>
  </si>
  <si>
    <t>S 2 1 253</t>
  </si>
  <si>
    <t>Široki izkop zrnate kamnine - 3. kategorije - strojno z nakladanjem, opomba: *ocenjeno 30% na začasno deponijo, 70% na trajno deponijo</t>
  </si>
  <si>
    <t>S 2 1 234</t>
  </si>
  <si>
    <t>2.1 Izkop</t>
  </si>
  <si>
    <t>2 ZEMELJSKA DELA</t>
  </si>
  <si>
    <t>Crpanje vode za zavarovanje gradbene jame, nad 15 l/s</t>
  </si>
  <si>
    <t>S 1 3 253</t>
  </si>
  <si>
    <t>Organizacija gradbišca - odstranitev zacasnih objektov</t>
  </si>
  <si>
    <t>S 1 3 312</t>
  </si>
  <si>
    <t xml:space="preserve">Organizacija gradbišca - postavitev zacasnih objektov, opomba: _x000D_
_x000D_
</t>
  </si>
  <si>
    <t>S 1 3 311</t>
  </si>
  <si>
    <t>SIT</t>
  </si>
  <si>
    <t>Odškodnina zaradi onesnaženja tekocih voda, opomba: enota je KOS</t>
  </si>
  <si>
    <t>S 1 3 431</t>
  </si>
  <si>
    <t>1.3 Ostala preddela</t>
  </si>
  <si>
    <t>Odstranitev panja s premerom 11 do 30 cm z odvozom na deponijo na razdaljo nad 1000 m</t>
  </si>
  <si>
    <t>Odstranitev grmovja in dreves z debli premera do 10 cm ter vej na gosto porasli površini - rocno</t>
  </si>
  <si>
    <t>S 1 2 141</t>
  </si>
  <si>
    <t xml:space="preserve">Porušitev in odstranitev premostitvenega objekta z razpetino nad 5 m iz ojacenega cementnega betona </t>
  </si>
  <si>
    <t>S 1 2 451</t>
  </si>
  <si>
    <t>Dolocitev in preverjanje položajev, višin in smeri pri gradnji objekta s površino do 200 m2</t>
  </si>
  <si>
    <t>S 1 1 321</t>
  </si>
  <si>
    <t>1 PREDDELA</t>
  </si>
  <si>
    <t>5.1. Preskus, nadzor in tehnična dokumentacija</t>
  </si>
  <si>
    <t>5. TUJE STORITVE</t>
  </si>
  <si>
    <t>4.1. Obrabnozaporne plasti</t>
  </si>
  <si>
    <t>4. VOZIŠČNE KONSTRUKCIJE</t>
  </si>
  <si>
    <t>Načrt: 2/1 Brv Struga 1 v km 7+259</t>
  </si>
  <si>
    <t>5.1 Preskus, nadzor in tehnična dokumentacija</t>
  </si>
  <si>
    <t>5 TUJE STORITVE</t>
  </si>
  <si>
    <t>4.1 Obrabnozaporne plasti</t>
  </si>
  <si>
    <t>4 VOZIŠČNE KONSTRUKCIJE</t>
  </si>
  <si>
    <t>Izdelava opaža za bocne stranice locne plošce, opomba: Prekladnja konstrukcija_x000D_
stranice konzole=4,4 m2_x000D_
stranice plošče=4,2 m2</t>
  </si>
  <si>
    <t>Izdelava podprtega opaža za ukrivljen zid, visok 2,1 do 4 m, opomba: Za krila_x000D_
Vključno z bočnimi stranicami</t>
  </si>
  <si>
    <t>Porušitev in odstranitev premostitvenega objekta z razpetino nad 5 m v jekleni izvedbi</t>
  </si>
  <si>
    <t>S 1 2 454</t>
  </si>
  <si>
    <t>Načrt: 2/1 Brv Struga 2 v km 8+403</t>
  </si>
  <si>
    <t>Izdelava podprtega opaža za bocne stranice ravnih plošc</t>
  </si>
  <si>
    <t>S 5 1 631</t>
  </si>
  <si>
    <t>Izdelava podprtega opaža za ravno plošco s podporo, visoko do 2 m</t>
  </si>
  <si>
    <t>S 5 1 611</t>
  </si>
  <si>
    <t>Izdelava podprtega opaža za ukrivljen zid, visok 2,1 do 4 m, opomba: Za krilna zidova 1 in 2_x000D_
Vključno z bočnimi stranicami</t>
  </si>
  <si>
    <t>Izdelava dvostranskega vezanega opaža za raven zid, visok do 2 m, opomba: Za opornika in krilna zidova 3 in 4_x000D_
Vključno z bočnimi stranicami</t>
  </si>
  <si>
    <t>Porušitev in odstranitev premostitvenega objekta z razpetino nad 5 m iz ojacenega cementnega betona , opomba: Štiri betonske cevi premera 100 cm, prek katerih je izvedena armirano betonska plošča.</t>
  </si>
  <si>
    <t>Most čez Savinjo na Špici v Celju</t>
  </si>
  <si>
    <t>Brv Lava v km 4+785</t>
  </si>
  <si>
    <t>Brv Struga 1 v km 7+259</t>
  </si>
  <si>
    <t>Brv Struga 2 v km 8+403</t>
  </si>
  <si>
    <t>Vse 4 premostitve so predmet ločenih načrtov DGD in PZI</t>
  </si>
  <si>
    <t>SPLOŠNO:</t>
  </si>
  <si>
    <t>Pred pričetkom del mora izvajalec preučiti vse dele projektne dokumentacije ter v primeru nejasnosti zahtevati pojasnila projektanta, oziroma podati svoje pripombe.</t>
  </si>
  <si>
    <t>Izvajalec je dolžan upoštevati vse v Republiki Sloveniji veljavne zakone, tehnične predpise, standarde in smernice, ki obravnavajo gradnjo inženirskih objektov.</t>
  </si>
  <si>
    <t>V kolikor v posamezni postavki ni posebej označeno, je mišljena izvedba v skladu s pozitivno gradbeno prakso. Če se v času gradnje pojavijo kakršne koli spremembe v izvedbi, jih mora potrditi nadzorni inženir v soglasju s projektantom in naročnikom.</t>
  </si>
  <si>
    <t>Sestavni del PZI in s tem predračuna je tudi ostala grafična projektna dokumentacija. Ponudnik mora obvezno upoštevati detajle in opise v grafičnem delu projektne dokumentacije.</t>
  </si>
  <si>
    <t>Ves material, ki se bo uporabljal za izvedbo, mora biti opremljen s potrdili o kvaliteti v skladu z zakonom o standardizaciji in odgovarjati veljavnim tehničnim predpisom in normam za posamezno vrsto materiala in del. V vseh fazah izdelave mora biti zagotovljena sledljivost materiala. Izvajalec posameznih del mora zagotoviti nemoten potek gradnje v smislu dobave materiala, delovne sile, vertikalnega in horizontalnega transporta ter zavarovanje gradbišča.</t>
  </si>
  <si>
    <t>Vsi proizvodi, ki se vgrajujejo, morajo biti atestirani. Izjava o lastnostih proizvoda z ustrezno normo mora izvajalec predložiti pred pričetkom gradnje.</t>
  </si>
  <si>
    <t>Enotne cene postavk morajo vsebovati vse stroške, ki so nujno potrebni za izvedbo in končno polno funkcioniranje objekta.</t>
  </si>
  <si>
    <t>V ponujeni ceni za enoto posameznih postavk morajo biti zajeti vsi stroški potrebni za popolno dokončanje del (ne glede na to ali so vključeni v opis posamezne postavke ali ne).</t>
  </si>
  <si>
    <t>Vse količine izkopov, nasipov in zasipov se obračunavajo v raščenem oz. vgrajenem zbitem stanju.</t>
  </si>
  <si>
    <t>Izvajalec mora izkopni material vgraditi v nasipe/zasipe trase kolesarske poti, podzemnih inštalacij, oblog nasipnih in vkopnih  brežin, jarkov ali objektov (suhih ali v betonu) ter kamnitega materiala za izvedbo potrebnih zamenjav slabo nosilnih temeljnih tal.</t>
  </si>
  <si>
    <t>Za izdelavo posteljice je predvidena nabava materiala iz stranskega odvzema. V primeru, da se ugotovi, da se lahko vgradi material iz izkopa, se ustrezno prilagodi pogodbena cena.</t>
  </si>
  <si>
    <t>Izvajalec je dolžan voditi evidenco odloženih odpadkov na komunalno deponijo (evidenčni listi).</t>
  </si>
  <si>
    <t>Odškodnine zaradi posega na zemljišča, ki niso v lasti RS in na zemljišča, na katerih ni sklenjena služnost, so strošek ponudnika.</t>
  </si>
  <si>
    <t xml:space="preserve">Ponudbena cena za izvedbo mora vključevati: </t>
  </si>
  <si>
    <t xml:space="preserve"> - organizacija gradbišča z vsemi objekti, inštaIacijami in orodji, zagotovitev varnostnih, higienskih in tehničnih pogojev ter predpisanih oznak gradbišča (Skladno z varnostnim ačrtom - postavitev in odstranitev)</t>
  </si>
  <si>
    <t xml:space="preserve"> - material iz izkopa  (3., 4. in 5.ktg) predviden za vgradnjo je potrebno ustrezno pripraviti (100% drobljenje) in vkalkulirati v ceno vgrajenega nasipa, zasipa, drenažnega zasipa,...</t>
  </si>
  <si>
    <t xml:space="preserve">- stroške za vse ukrepe, ki so potrebni za brezhiben potek organizacije dela, </t>
  </si>
  <si>
    <t xml:space="preserve"> - odstranitev vseh pomožnih objektov in konstrukcij po zaključku gradnje</t>
  </si>
  <si>
    <t xml:space="preserve"> - označevanje, zavarovanje in varovanje gradbišča (skladno z varnostnim načrtom)</t>
  </si>
  <si>
    <t xml:space="preserve">- stroške izvedbe in vzdrževanja dostopnih in gradbiščnih poti, delovnih platojev (vključno s stroški pridobitve vseh potrebnih soglasij in dovoljenj) ter stroške začasne uporabe zemljišč za dostopne poti, vključno s stroški povrnitve zemljišč in obstoječih poti oziroma cest v prvotno stanje po končani gradnji. </t>
  </si>
  <si>
    <t xml:space="preserve"> - zakoličbo objekta in geodetska kontrola v času gradnje</t>
  </si>
  <si>
    <t xml:space="preserve"> - vsa dela in pomožna dela</t>
  </si>
  <si>
    <t>- nabavo in transport vseh osnovnih in pomožnih materialov, vključno z dajatvami, kot so carine, davki, manipulativni stroški idr.</t>
  </si>
  <si>
    <t>- vse  horizontalne in  vertikalne transporte, raztovarjanje,  skladiščenje,  notranji  transporti na gradbišču, delovno silo za vsa dela</t>
  </si>
  <si>
    <t>- zagotavljanje vseh začasnih prehodov za lastnike sosednjih zemljišč preko gradbišča, vzdrževanje in odstranitev le teh po dokončani gradnji</t>
  </si>
  <si>
    <t>- pripravo materiala, izdelavo, montažo in finalizacijo do končne faze, vso potrebno zaščito pri delu in pri gradnji do primopredaje</t>
  </si>
  <si>
    <t xml:space="preserve"> - vse postavke za zemeljska dela vključujejo tudi transporte na začasno in trajno deponijo (izkop) in iz začasne deponije (nasipi, zasipi), vsa nakladanja in razkladanja, vsa razprostiranja, vključno z vsemi dajatvami  in taksami na deponijah. Razen v primeru, da so postavke v popisu.</t>
  </si>
  <si>
    <t xml:space="preserve"> - vse postavke, ki se nanašajo na izkop plodne zemlje, vključujejo tudi odvoz na začasno deponijo zaradi pomanjkanja prostora ob trasi in transport iz začasnih deponij</t>
  </si>
  <si>
    <t xml:space="preserve"> - v humuziranju je vključena zatravitev. Razen v primeru, da so postavke v popisu.</t>
  </si>
  <si>
    <t>- dobavo, montažo, najem, demontažo in uporabo vse pomožne opreme, kot so lestve, ograje, podesti in odri vseh potrebnih višin, ne glede na opis postavke,…..</t>
  </si>
  <si>
    <t xml:space="preserve">- stroške zaključnih del na gradbišču, odstranitev in odvoz vseh odpadkov </t>
  </si>
  <si>
    <t xml:space="preserve">- določitev lokacije začasnih deponij, stroške za vzpostavitev in odstranitev začasnih deponij in vzpostavitev v prvotno stanje po zaključku del </t>
  </si>
  <si>
    <t xml:space="preserve">- vse predpisane preiskave materialov, vključno z dodatnimi količinami materialov in vsa dela potrebna za izvedbo vzorčenj ter pridobitev dokazil in izjav potrebnih za izvedbo tehničnega pregleda </t>
  </si>
  <si>
    <t>- pri rušenju, rezkanju, izkopih in deponiranju gradbenega materiala mora ponudnik upoštevati določila Uredbe o ravnanju z odpadki, ki nastanejo pri gradbenih delih (Ur.L. RS št. 34/08), Uredbe o ravnanju z odpadki, ki vsebujejo azbest (Ur.L. RS št. 34/08) ter Uredbe o odpadkih (Ur.L. RS št.; 37/2015 in št. 69/2015) in stroške povezne  s tem vkalkulirati v ponudbi</t>
  </si>
  <si>
    <t xml:space="preserve"> - stroške izdelave elaboratov za izvedbo prometnih zapor cest, stroški pridobivanja ustreznih soglasij in dovoljenj, kot tudi vsi stroški postavitve, vzdrževanja in odstranitve prometnih zapor, obvozov, gradbenih in drugih priključkov ter drugih ukrepov za normalno odvijanje prometa (za vso prometno ureditev, ki ni zajeta v popisu)</t>
  </si>
  <si>
    <t xml:space="preserve">- stroške varovanja vodnega življa pri izvedbi del, ki vplivajo na obstoječe vodotoke, </t>
  </si>
  <si>
    <t>- stroške prestavitev in ureditev komunalno-energetske infrastrukture in naprav, če bo ponudnik zaradi svojih potreb ali tehnologije začasno prestavljal ali kakorkoli drugače poškodoval obstoječo ter začasno postavljeno komunalno-energetsko infrastrukturo in naprave (razen prestavite in ureditve komunalnih vodov, ki so predmet pogodbenih del), kar vključuje vse stroške izvedenih meritev, pregledov, preizkusov, posnetkov in pridobivanja ustreznih potrdil, atestov in certifikatov ter vse stroške priprave in transporta materiala za kompletno izvedene prestavitve in ureditve komunalno – energetske infrastrukture in naprav,</t>
  </si>
  <si>
    <t>- stroške potrebnih merjenj opravljenih količin in kontrolnih merjenj,</t>
  </si>
  <si>
    <t>- vse stroške, ki bodo nastali z izvajanjem preizkušanj tako v laboratoriju kot na kraju samem,</t>
  </si>
  <si>
    <t>- stroške dobave in vgradnje pritrdilnega in drobnega materiala, ki so potrebne za izvedbo del skladno z razpisno in projektno dokumentacijo,</t>
  </si>
  <si>
    <t xml:space="preserve"> - stroške vmesnih in finalnih čiščenj in vzdrževanj gradbiščnih poti,</t>
  </si>
  <si>
    <t>- stroške izdelave delavniške dokumentacije in tehnoloških elaboratov in kontrolne dokumentacije za vse aktivnosti, ki sodijo v sklop pogodbenih del,</t>
  </si>
  <si>
    <t>- druge stroške, ki niso posebej opredeljeni v posameznih postavkah  pogodbenega predračuna in so v skladu s pravili stroke in pravilnimi postopki izvajanja del in storitev nujno potrebni za izvedbo in predajo posameznih del, tako, da izvajalec nima pravice zahtevati nikakršnega doplačila na ponudbeno ceno za posamezno postavko.</t>
  </si>
  <si>
    <t>- nabavo, dobavo potrebnih materialov, transporte, začasne deponije, nakladanje in prelaganje</t>
  </si>
  <si>
    <t xml:space="preserve"> - odvoz in vsi stroški taks in dajatev za odlaganje na komunalnih deponijah oz. prevzemnikih viškov materiala</t>
  </si>
  <si>
    <t>- stroške zavarovanja in varovanja gradbenih jam oziroma prostora celotnega gradbišča pred dotoki vode (črpanje, odvodnjavanje, izvedba morebitnih potrebnih vodnjakov, stroške električne energije za črpanje, ponikalnic,...),</t>
  </si>
  <si>
    <t>-  vsa dela za morebitno odvodnjavanje padavinske, izvorne in podtalne vode med gradnjo, vključno s potrebnim črpanjem, tako da se zagotovi stalno in kontrolirano odvajanje, ter preprečitev zadrževanja vode in zamakanje raščenih in nasutih   materialov.</t>
  </si>
  <si>
    <t>- stroške ukrepov za zagotovitev stabilnosti objektov in gradbene jame za celotno fazo gradnje (razpiranj, izvedbe zagatnic,…),</t>
  </si>
  <si>
    <t>- stroške za začasna odlagališča humusa in ureditev le-teh (ves pridobljen  humus se porabi za humusiranje novo nastalih nasipnih in vkopnih brežin ter drugih zelenic),</t>
  </si>
  <si>
    <t xml:space="preserve"> - pripravljalna dela, odre, žerjave,avtodvigalke,...</t>
  </si>
  <si>
    <t>- pripravo, montažo, demontažo, zaščitne premaze in preboje opažev, vsa vezna sredstva za opiranje in vezanje opažev, obvezno čiščenje po odstranitvi opaža</t>
  </si>
  <si>
    <t>- nabavo, transport in vgradnjo betona z zgostitvijo ter poravnanjem</t>
  </si>
  <si>
    <t xml:space="preserve"> - zaščito in vse potrebne mere za nego mladega betona — za preprečevanje razpok zaradi krčenja in hidratacijskih procesov</t>
  </si>
  <si>
    <t>- nabavo, transport, eventualno čiščenje, krivljenje in polaganje armature</t>
  </si>
  <si>
    <t>- nabavo, transport, pripravo in vgradnjo kablov, napenjalnih glav ter zaščitnih jeklenih rebrastih kabelskih cevi vključno z injektiranjem</t>
  </si>
  <si>
    <t>- nabavo, transport in postavitev mikroarmiranih betonskih distančnikov za zagotovitev predpisanega zaščitnega sloja betona</t>
  </si>
  <si>
    <t xml:space="preserve"> - prevzem armature z nadzorno službo pred betoniranjem</t>
  </si>
  <si>
    <t xml:space="preserve"> - vse zaščitne ukrepe pri delu (skladno z varnostnim načrtom), idr.</t>
  </si>
  <si>
    <t xml:space="preserve"> - priprava kalupa montažnega  elementa</t>
  </si>
  <si>
    <t>- priprava, čiščenje in polaganje armature</t>
  </si>
  <si>
    <t>- priprava, transport in vgraditev betona</t>
  </si>
  <si>
    <t>- nabava, transport do gradbišča in po gradbišču, deponiranje montažnih elementov na gradbišču</t>
  </si>
  <si>
    <t xml:space="preserve"> - ves podložni material in material za pritrjevanje v fazi transporta in montaže</t>
  </si>
  <si>
    <t xml:space="preserve"> - zagotavljanje predpisanih toleranc v skladu z veljavnimi standardi. vse geometrijske kontrole morajo biti zapisniško protokolirane</t>
  </si>
  <si>
    <t xml:space="preserve"> - postavljanje elementov na predhodno postavljeno Iežišče,</t>
  </si>
  <si>
    <t xml:space="preserve"> - v cenah na enoto mere posameznih postavk morajo biti zajeti vsi stroški in dobave vseh potrebnih materialov za izvedbo postavke, razen stroškov, ki so posebej izključeni</t>
  </si>
  <si>
    <t>Dobava in montaža stalnih  tabel izdelanih skladno z "Navodili organa upravljanja na področju komuniciranja vsebin kohezijske politike v programskem obdobju 2014-2020"</t>
  </si>
  <si>
    <t xml:space="preserve">Drobni material </t>
  </si>
  <si>
    <t xml:space="preserve">Izvedba kamnite podporne težnostne konstrukcije dolžine 25 m in višine do 2,5 m, komplet z vsemi zemeljskimi in gradbeni deli ter AB robnim vencem in vzdolžno drenažo. Delež pustega betona cca 30%, večina kamnov naj bo &gt; 0,5 m3 (min. 0,1 m3). Kamniti material mora biti odporen na zmrzovanje. </t>
  </si>
  <si>
    <t>Dobava in pritrditev prometnega znaka, podlaga iz aluminijaste pločevine, razred svetlobne odbojnosti površine glede na značilnosti okolice RA1, velikosti od 0,11 do 0,2 m2</t>
  </si>
  <si>
    <t>Dobava in pritrditev prometnega znaka, podloga iz vroče cinkane jeklene pločevine, znak z barvo-folijo 1 vrste, velikost do 0,10 m2, 
opomba: *2 x 3405, 1 x 3405-1; RA1</t>
  </si>
  <si>
    <t>Dobava in pritrditev prometnega znaka, podloga iz vroče cinkane jeklene pločevine, znak z  barvo-folijo 1 vrste, velikost od 0,11 do 0,20 m2, 
opomba: 2 x 3311, 2 x 3311-1; RA1</t>
  </si>
  <si>
    <t>DDV 22%</t>
  </si>
  <si>
    <t>SKUPAJ Z DDV</t>
  </si>
  <si>
    <t>S 2 1 215</t>
  </si>
  <si>
    <t>S 2 1 214</t>
  </si>
  <si>
    <t>Široki izkop vezljive zemljine - 4. kategorije - strojno z nakladanjem</t>
  </si>
  <si>
    <t>Široki izkop vezljive zemljine - 5. kategorije - strojno z nakladanjem</t>
  </si>
  <si>
    <t>Razprostiranje odvečne vezljive zemljine - 3. - 5. kategorije</t>
  </si>
  <si>
    <t>Široki izkop vezljive zemljine - 4. kategorije - strojno z nakladanjem, opomba: *vključno z odvozom in oddajo zbiralcu gradbenih odpadkov</t>
  </si>
  <si>
    <t>Široki izkop vezljive zemljine - 5. kategorije - strojno z nakladanjem, opomba: *vključno z odvozom in oddajo zbiralcu gradbenih odpadkov</t>
  </si>
  <si>
    <t>Humuziranje brežine z valjanjem, v debelini do 15cm - strojno.</t>
  </si>
  <si>
    <t>Izdelava kabelske kanalizacije in prestavitev zemljskih vodov skladno z grafičnimi prilogami:
- strojni in deloma ročni izkop kabelskega kanala  v terenu  V. ktg.</t>
  </si>
  <si>
    <t>Strojni izkop jame dimenzij 2,6 x 2,6 x 2,3m za izdelavo jaška (1,2 x 1,2 x 1,5m) v terenu III. do V. ktg. (15,55 m3/jašek), zasip z izkopanim materialom ter nabijanje po slojih  (10,1 m3/jašek) in odvoz odvečnega materiala na deponijo s predajo evidenčnih listov pooblaščenega upraljavca deponije</t>
  </si>
  <si>
    <t>Strojni izkop jame dimenzij 1,2 x 1,2 x 1,2m za izdelavo jaška (fi 0,6 x 1m) v terenu III. do V. ktg. (1,7 m3/jašek), zasip z izkopanim materialom ter nabijanje po slojih  (1 m3/jašek) in odvoz odvečnega materiala na deponijo s predajo evidenčnih listov pooblaščenega upraljavca deponije</t>
  </si>
  <si>
    <t>Strojni izkop jame dimenzij 1,1x 1,1 x 2,25 m za izdelavo temelja ZIP droga JR (h=10m) v terenu III. do V. ktg. (2,7 m3/št. temeljev), zasip z izkopanim materialom ter nabijanje po slojih  (1,5 m3/št. temeljev) in odvoz odvečnega materiala na deponijo s predajo evidenčnih listov pooblaščenega upraljavca deponije</t>
  </si>
  <si>
    <t>Strojni izkop jame dimenzij 1,1x 1,1 x 1,75 m za izdelavo temelja ZIP droga JR (h=8m) v terenu III. do V. ktg. (2,1 m3/št. temeljev), zasip z izkopanim materialom ter nabijanje po slojih  (1,1 m3/št. temeljev) in odvoz odvečnega materiala na deponijo s predajo evidenčnih listov pooblaščenega upraljavca deponije</t>
  </si>
  <si>
    <t>Strojni izkop jame dimenzij 1,0x 1,0 x 1,0 m za izdelavo temelja droga JR (h=6m) v terenu III. do V. ktg. (1,0 m3/št. temeljev), zasip in odvoz odvečnega materiala na deponijo ( 0,5m3/št. temeljev)</t>
  </si>
  <si>
    <t>Izkop jarka v V. ktg za vgraditev AB plošč z odmetom na stran v globini in širini, ki jo predvideva načrt. Dno jarka je potrebno izravnati in odstraniti kamenje. Vsa dela za vzdrževanje jarka do položitve AB plošč, vključno z razpiranjem, je potrebno vkalkulirati v ceno izkopa. Izkop izvajati ročno.</t>
  </si>
  <si>
    <t>Izkop jarka v III. - IV. ktg za vgraditev AB plošč z odmetom na stran v globini in širini, ki jo predvideva načrt. Dno jarka je potrebno izravnati in odstraniti kamenje. Vsa dela za vzdrževanje jarka do položitve AB plošč, vključno z razpiranjem, je potrebno vkalkulirati v ceno izkopa. Izkop izvajati ročno.</t>
  </si>
  <si>
    <t>Široki izkop zemljine 4. kategorije - strojno z odrivom, nakladanjem in transportom na deponijo - gradbene jame za krajna opornika in oporna zidova</t>
  </si>
  <si>
    <t>Široki izkop zemljine 5. kategorije - strojno z odrivom, nakladanjem in transportom na deponijo - gradbene jame za krajna opornika in oporna zidova</t>
  </si>
  <si>
    <t>Ureditev planuma temeljnih tal zrnate kamnine - 3. - 5. kategorije</t>
  </si>
  <si>
    <t xml:space="preserve">Geotehnicni nadzor ................., </t>
  </si>
  <si>
    <t>Geotehnicni nadzor .................,</t>
  </si>
  <si>
    <t>Široki izkop zrnate kamnine - 4. kategorije - strojno z nakladanjem, opomba: *ocenjeno 30% na začasno deponijo, 70% na trajno deponijo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</si>
</sst>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0\ _S_I_T"/>
    <numFmt numFmtId="166" formatCode="0.0000"/>
    <numFmt numFmtId="167" formatCode="#,##0.00\ [$EUR]"/>
    <numFmt numFmtId="168" formatCode="#,##0.00\ &quot;€&quot;"/>
    <numFmt numFmtId="169" formatCode="_-* #,##0.00\ [$€-1]_-;\-* #,##0.00\ [$€-1]_-;_-* &quot;-&quot;??\ [$€-1]_-"/>
    <numFmt numFmtId="170" formatCode="_-* #,##0.00_S_I_T_-;\-* #,##0.00_S_I_T_-;_-* &quot;-&quot;??_S_I_T_-;_-@_-"/>
    <numFmt numFmtId="171" formatCode="_ * #,##0.00_-\ _S_I_T_ ;_ * #,##0.00\-\ _S_I_T_ ;_ * &quot;-&quot;??_-\ _S_I_T_ ;_ @_ "/>
  </numFmts>
  <fonts count="27">
    <font>
      <sz val="10"/>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Swis721 Cn BT"/>
      <family val="2"/>
    </font>
    <font>
      <b/>
      <sz val="10"/>
      <name val="Swis721 Cn BT"/>
      <family val="2"/>
    </font>
    <font>
      <sz val="10"/>
      <name val="Arial"/>
      <family val="2"/>
      <charset val="238"/>
    </font>
    <font>
      <b/>
      <sz val="14"/>
      <name val="Swis721 Cn BT"/>
      <family val="2"/>
    </font>
    <font>
      <sz val="12"/>
      <name val="Swis721 Cn BT"/>
      <family val="2"/>
    </font>
    <font>
      <sz val="10"/>
      <name val="Arial"/>
      <family val="2"/>
      <charset val="238"/>
    </font>
    <font>
      <b/>
      <sz val="11"/>
      <name val="Swis721 Cn BT"/>
      <family val="2"/>
    </font>
    <font>
      <sz val="11"/>
      <color theme="1"/>
      <name val="Calibri"/>
      <family val="2"/>
      <charset val="238"/>
      <scheme val="minor"/>
    </font>
    <font>
      <b/>
      <sz val="11"/>
      <color theme="1"/>
      <name val="Swis721 Cn BT"/>
      <family val="2"/>
    </font>
    <font>
      <sz val="11"/>
      <color theme="1"/>
      <name val="Swis721 Cn BT"/>
      <family val="2"/>
    </font>
    <font>
      <b/>
      <sz val="13"/>
      <name val="Swis721 Cn BT"/>
      <family val="2"/>
    </font>
    <font>
      <sz val="11"/>
      <name val="Swis721 Cn BT"/>
      <family val="2"/>
    </font>
    <font>
      <sz val="10"/>
      <color indexed="9"/>
      <name val="Swis721 Cn BT"/>
      <family val="2"/>
    </font>
    <font>
      <sz val="10"/>
      <name val="Arial"/>
      <family val="2"/>
      <charset val="238"/>
    </font>
    <font>
      <sz val="10"/>
      <name val="Arial CE"/>
      <charset val="238"/>
    </font>
    <font>
      <sz val="10"/>
      <name val="SLO_Letter_Gothic"/>
      <charset val="238"/>
    </font>
    <font>
      <i/>
      <sz val="10"/>
      <name val="SL Dutch"/>
    </font>
    <font>
      <sz val="10"/>
      <name val="Arial"/>
      <family val="2"/>
      <charset val="238"/>
    </font>
    <font>
      <sz val="10"/>
      <color indexed="9"/>
      <name val="Arial"/>
      <family val="2"/>
      <charset val="238"/>
    </font>
    <font>
      <sz val="12"/>
      <name val="Arial"/>
      <family val="2"/>
      <charset val="238"/>
    </font>
    <font>
      <sz val="14"/>
      <name val="Swis721 Cn BT"/>
      <family val="2"/>
    </font>
    <font>
      <sz val="12"/>
      <color theme="1"/>
      <name val="Times New Roman"/>
      <family val="1"/>
    </font>
    <font>
      <sz val="12"/>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auto="1"/>
      </right>
      <top style="thin">
        <color auto="1"/>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43">
    <xf numFmtId="0" fontId="0" fillId="0" borderId="0"/>
    <xf numFmtId="0" fontId="6" fillId="0" borderId="0"/>
    <xf numFmtId="0" fontId="9" fillId="0" borderId="0"/>
    <xf numFmtId="0" fontId="11" fillId="0" borderId="0"/>
    <xf numFmtId="0" fontId="6" fillId="0" borderId="0"/>
    <xf numFmtId="0" fontId="3" fillId="0" borderId="0"/>
    <xf numFmtId="0" fontId="6" fillId="0" borderId="0"/>
    <xf numFmtId="0" fontId="2" fillId="0" borderId="0"/>
    <xf numFmtId="0" fontId="17" fillId="0" borderId="0"/>
    <xf numFmtId="169" fontId="18" fillId="0" borderId="0" applyFont="0" applyFill="0" applyBorder="0" applyAlignment="0" applyProtection="0"/>
    <xf numFmtId="0" fontId="19"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1" fontId="20" fillId="0" borderId="0"/>
    <xf numFmtId="0" fontId="19" fillId="0" borderId="0"/>
    <xf numFmtId="1" fontId="20" fillId="0" borderId="0"/>
    <xf numFmtId="0" fontId="6" fillId="0" borderId="0"/>
    <xf numFmtId="0" fontId="19" fillId="0" borderId="0"/>
    <xf numFmtId="0" fontId="6" fillId="0" borderId="0"/>
    <xf numFmtId="0" fontId="6" fillId="0" borderId="0"/>
    <xf numFmtId="1" fontId="20" fillId="0" borderId="0"/>
    <xf numFmtId="0" fontId="19" fillId="0" borderId="0"/>
    <xf numFmtId="1" fontId="20" fillId="0" borderId="0"/>
    <xf numFmtId="170" fontId="19" fillId="0" borderId="0" applyFont="0" applyFill="0" applyBorder="0" applyAlignment="0" applyProtection="0"/>
    <xf numFmtId="170" fontId="1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1" fillId="0" borderId="0"/>
    <xf numFmtId="0" fontId="1" fillId="0" borderId="0"/>
    <xf numFmtId="0" fontId="1" fillId="0" borderId="0"/>
    <xf numFmtId="0" fontId="1"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18" fillId="0" borderId="0"/>
  </cellStyleXfs>
  <cellXfs count="217">
    <xf numFmtId="0" fontId="0" fillId="0" borderId="0" xfId="0"/>
    <xf numFmtId="168" fontId="13" fillId="0" borderId="3" xfId="3" applyNumberFormat="1" applyFont="1" applyFill="1" applyBorder="1" applyAlignment="1">
      <alignment horizontal="right"/>
    </xf>
    <xf numFmtId="0" fontId="12" fillId="3" borderId="5" xfId="3" applyFont="1" applyFill="1" applyBorder="1" applyAlignment="1">
      <alignment horizontal="center"/>
    </xf>
    <xf numFmtId="0" fontId="13" fillId="3" borderId="0" xfId="3" applyFont="1" applyFill="1"/>
    <xf numFmtId="0" fontId="14" fillId="0" borderId="0" xfId="0" applyFont="1"/>
    <xf numFmtId="49" fontId="14" fillId="0" borderId="0" xfId="0" applyNumberFormat="1" applyFont="1" applyAlignment="1">
      <alignment horizontal="left"/>
    </xf>
    <xf numFmtId="166" fontId="14" fillId="0" borderId="0" xfId="0" applyNumberFormat="1" applyFont="1" applyAlignment="1">
      <alignment horizontal="right"/>
    </xf>
    <xf numFmtId="167" fontId="14" fillId="0" borderId="0" xfId="0" applyNumberFormat="1" applyFont="1" applyAlignment="1">
      <alignment horizontal="right"/>
    </xf>
    <xf numFmtId="0" fontId="15" fillId="0" borderId="0" xfId="0" applyFont="1" applyBorder="1"/>
    <xf numFmtId="49" fontId="10" fillId="0" borderId="0" xfId="0" applyNumberFormat="1" applyFont="1" applyBorder="1" applyAlignment="1">
      <alignment horizontal="left" vertical="center"/>
    </xf>
    <xf numFmtId="165" fontId="10" fillId="0" borderId="0" xfId="0" applyNumberFormat="1" applyFont="1" applyBorder="1" applyAlignment="1">
      <alignment horizontal="center"/>
    </xf>
    <xf numFmtId="49" fontId="15" fillId="0" borderId="0" xfId="0" applyNumberFormat="1" applyFont="1" applyBorder="1" applyAlignment="1">
      <alignment horizontal="left"/>
    </xf>
    <xf numFmtId="1" fontId="15" fillId="0" borderId="0" xfId="0" applyNumberFormat="1" applyFont="1" applyAlignment="1">
      <alignment horizontal="left"/>
    </xf>
    <xf numFmtId="1" fontId="15" fillId="0" borderId="0" xfId="0" applyNumberFormat="1" applyFont="1" applyAlignment="1">
      <alignment horizontal="right"/>
    </xf>
    <xf numFmtId="1" fontId="15" fillId="0" borderId="0" xfId="0" applyNumberFormat="1" applyFont="1" applyAlignment="1">
      <alignment horizontal="left" wrapText="1"/>
    </xf>
    <xf numFmtId="1" fontId="15" fillId="0" borderId="0" xfId="0" applyNumberFormat="1" applyFont="1"/>
    <xf numFmtId="0" fontId="15" fillId="0" borderId="0" xfId="0" applyFont="1"/>
    <xf numFmtId="0" fontId="13" fillId="3" borderId="0" xfId="3" quotePrefix="1" applyFont="1" applyFill="1"/>
    <xf numFmtId="49" fontId="13" fillId="3" borderId="0" xfId="3" applyNumberFormat="1" applyFont="1" applyFill="1"/>
    <xf numFmtId="49" fontId="15" fillId="0" borderId="0" xfId="0" applyNumberFormat="1" applyFont="1" applyBorder="1"/>
    <xf numFmtId="49" fontId="14" fillId="0" borderId="0" xfId="0" applyNumberFormat="1" applyFont="1"/>
    <xf numFmtId="0" fontId="4" fillId="0" borderId="0" xfId="0" applyFont="1" applyAlignment="1" applyProtection="1">
      <alignment horizontal="left" vertical="center" wrapText="1" shrinkToFit="1"/>
    </xf>
    <xf numFmtId="0" fontId="13" fillId="0" borderId="8" xfId="3" applyFont="1" applyFill="1" applyBorder="1"/>
    <xf numFmtId="0" fontId="13" fillId="0" borderId="9" xfId="3" applyFont="1" applyFill="1" applyBorder="1"/>
    <xf numFmtId="168" fontId="12" fillId="3" borderId="10" xfId="3" applyNumberFormat="1" applyFont="1" applyFill="1" applyBorder="1" applyAlignment="1">
      <alignment horizontal="right"/>
    </xf>
    <xf numFmtId="168" fontId="13" fillId="0" borderId="8" xfId="3" applyNumberFormat="1" applyFont="1" applyFill="1" applyBorder="1" applyAlignment="1">
      <alignment horizontal="right"/>
    </xf>
    <xf numFmtId="49" fontId="13" fillId="3" borderId="12" xfId="3" applyNumberFormat="1" applyFont="1" applyFill="1" applyBorder="1"/>
    <xf numFmtId="0" fontId="13" fillId="0" borderId="0" xfId="3" applyFont="1" applyFill="1"/>
    <xf numFmtId="0" fontId="13" fillId="0" borderId="0" xfId="3" quotePrefix="1" applyFont="1" applyFill="1"/>
    <xf numFmtId="49" fontId="13" fillId="3" borderId="13" xfId="3" applyNumberFormat="1" applyFont="1" applyFill="1" applyBorder="1"/>
    <xf numFmtId="0" fontId="13" fillId="0" borderId="14" xfId="3" applyFont="1" applyFill="1" applyBorder="1"/>
    <xf numFmtId="168" fontId="13" fillId="0" borderId="14" xfId="3" applyNumberFormat="1" applyFont="1" applyFill="1" applyBorder="1" applyAlignment="1">
      <alignment horizontal="right"/>
    </xf>
    <xf numFmtId="0" fontId="4" fillId="0" borderId="1" xfId="0" applyFont="1" applyFill="1" applyBorder="1" applyAlignment="1" applyProtection="1">
      <alignment horizontal="left" vertical="center" wrapText="1" shrinkToFit="1"/>
    </xf>
    <xf numFmtId="0" fontId="4" fillId="0" borderId="1" xfId="0" applyFont="1" applyFill="1" applyBorder="1" applyAlignment="1">
      <alignment horizontal="left" vertical="center" wrapText="1" shrinkToFit="1"/>
    </xf>
    <xf numFmtId="49" fontId="4" fillId="0" borderId="1" xfId="0" applyNumberFormat="1" applyFont="1" applyFill="1" applyBorder="1" applyAlignment="1" applyProtection="1">
      <alignment horizontal="left"/>
    </xf>
    <xf numFmtId="167" fontId="4" fillId="0" borderId="1" xfId="0" applyNumberFormat="1" applyFont="1" applyFill="1" applyBorder="1" applyAlignment="1">
      <alignment horizontal="right"/>
    </xf>
    <xf numFmtId="0" fontId="4" fillId="0" borderId="2" xfId="0" applyFont="1" applyFill="1" applyBorder="1" applyAlignment="1">
      <alignment horizontal="left" vertical="center" wrapText="1" shrinkToFit="1"/>
    </xf>
    <xf numFmtId="49" fontId="4" fillId="0" borderId="2" xfId="0" applyNumberFormat="1" applyFont="1" applyFill="1" applyBorder="1" applyAlignment="1">
      <alignment horizontal="left"/>
    </xf>
    <xf numFmtId="167" fontId="4" fillId="0" borderId="2" xfId="0" applyNumberFormat="1" applyFont="1" applyFill="1" applyBorder="1" applyAlignment="1">
      <alignment horizontal="right"/>
    </xf>
    <xf numFmtId="166" fontId="4" fillId="0" borderId="1" xfId="0" applyNumberFormat="1" applyFont="1" applyFill="1" applyBorder="1" applyAlignment="1">
      <alignment horizontal="right"/>
    </xf>
    <xf numFmtId="166" fontId="4" fillId="0" borderId="2" xfId="0" applyNumberFormat="1" applyFont="1" applyFill="1" applyBorder="1" applyAlignment="1">
      <alignment horizontal="right"/>
    </xf>
    <xf numFmtId="0" fontId="0" fillId="0" borderId="0" xfId="0"/>
    <xf numFmtId="0" fontId="4" fillId="0" borderId="0" xfId="0" applyFont="1" applyBorder="1"/>
    <xf numFmtId="49" fontId="4" fillId="0" borderId="0" xfId="0" applyNumberFormat="1" applyFont="1" applyBorder="1" applyAlignment="1">
      <alignment horizontal="left"/>
    </xf>
    <xf numFmtId="1" fontId="4" fillId="0" borderId="0" xfId="0" applyNumberFormat="1" applyFont="1" applyAlignment="1">
      <alignment horizontal="left"/>
    </xf>
    <xf numFmtId="1" fontId="4" fillId="0" borderId="0" xfId="0" applyNumberFormat="1" applyFont="1" applyAlignment="1">
      <alignment horizontal="right"/>
    </xf>
    <xf numFmtId="165" fontId="4" fillId="0" borderId="0" xfId="0" applyNumberFormat="1" applyFont="1" applyBorder="1" applyAlignment="1">
      <alignment horizontal="right"/>
    </xf>
    <xf numFmtId="1" fontId="4" fillId="0" borderId="0" xfId="0" applyNumberFormat="1" applyFont="1" applyAlignment="1">
      <alignment horizontal="left" wrapText="1"/>
    </xf>
    <xf numFmtId="1" fontId="4" fillId="0" borderId="0" xfId="0" applyNumberFormat="1" applyFont="1"/>
    <xf numFmtId="0" fontId="4" fillId="0" borderId="0" xfId="0" applyFont="1"/>
    <xf numFmtId="167" fontId="5" fillId="0" borderId="0" xfId="0" applyNumberFormat="1" applyFont="1" applyAlignment="1" applyProtection="1">
      <alignment horizontal="right"/>
      <protection locked="0"/>
    </xf>
    <xf numFmtId="166" fontId="10" fillId="0" borderId="0" xfId="0" applyNumberFormat="1" applyFont="1" applyAlignment="1">
      <alignment horizontal="right"/>
    </xf>
    <xf numFmtId="167" fontId="10" fillId="0" borderId="0" xfId="0" applyNumberFormat="1" applyFont="1" applyAlignment="1">
      <alignment horizontal="right"/>
    </xf>
    <xf numFmtId="49" fontId="4" fillId="0" borderId="2" xfId="0" applyNumberFormat="1" applyFont="1" applyBorder="1" applyAlignment="1" applyProtection="1">
      <alignment horizontal="left"/>
    </xf>
    <xf numFmtId="0" fontId="4" fillId="0" borderId="2" xfId="0" applyFont="1" applyBorder="1" applyAlignment="1" applyProtection="1">
      <alignment horizontal="left" vertical="center" wrapText="1" shrinkToFit="1"/>
    </xf>
    <xf numFmtId="167" fontId="4" fillId="0" borderId="2" xfId="0" applyNumberFormat="1" applyFont="1" applyBorder="1" applyAlignment="1" applyProtection="1">
      <alignment horizontal="right"/>
      <protection locked="0"/>
    </xf>
    <xf numFmtId="166" fontId="4" fillId="0" borderId="2" xfId="0" applyNumberFormat="1" applyFont="1" applyBorder="1" applyAlignment="1" applyProtection="1">
      <alignment horizontal="right"/>
    </xf>
    <xf numFmtId="49" fontId="5" fillId="0" borderId="0" xfId="0" applyNumberFormat="1" applyFont="1" applyBorder="1" applyAlignment="1">
      <alignment horizontal="right"/>
    </xf>
    <xf numFmtId="0" fontId="7" fillId="0" borderId="0" xfId="0" applyFont="1"/>
    <xf numFmtId="0" fontId="7" fillId="0" borderId="0" xfId="0" applyFont="1" applyAlignment="1">
      <alignment horizontal="left" vertical="center" wrapText="1" shrinkToFit="1"/>
    </xf>
    <xf numFmtId="166" fontId="7" fillId="0" borderId="0" xfId="0" applyNumberFormat="1" applyFont="1" applyAlignment="1">
      <alignment horizontal="right"/>
    </xf>
    <xf numFmtId="167" fontId="7" fillId="0" borderId="0" xfId="0" applyNumberFormat="1" applyFont="1" applyAlignment="1">
      <alignment horizontal="right"/>
    </xf>
    <xf numFmtId="0" fontId="8" fillId="0" borderId="0" xfId="0" applyFont="1"/>
    <xf numFmtId="0" fontId="4" fillId="0" borderId="0" xfId="0" applyFont="1" applyProtection="1"/>
    <xf numFmtId="49" fontId="4" fillId="0" borderId="0" xfId="0" applyNumberFormat="1" applyFont="1" applyAlignment="1" applyProtection="1">
      <alignment horizontal="left"/>
    </xf>
    <xf numFmtId="49" fontId="4" fillId="0" borderId="1" xfId="0" applyNumberFormat="1" applyFont="1" applyBorder="1" applyAlignment="1" applyProtection="1">
      <alignment horizontal="left"/>
    </xf>
    <xf numFmtId="0" fontId="4" fillId="0" borderId="1" xfId="0" applyFont="1" applyBorder="1" applyAlignment="1" applyProtection="1">
      <alignment horizontal="left" vertical="center" wrapText="1" shrinkToFit="1"/>
    </xf>
    <xf numFmtId="166" fontId="4" fillId="0" borderId="1" xfId="0" applyNumberFormat="1" applyFont="1" applyBorder="1" applyAlignment="1">
      <alignment horizontal="right"/>
    </xf>
    <xf numFmtId="167" fontId="4" fillId="0" borderId="1" xfId="0" applyNumberFormat="1" applyFont="1" applyBorder="1" applyAlignment="1" applyProtection="1">
      <alignment horizontal="right"/>
      <protection locked="0"/>
    </xf>
    <xf numFmtId="0" fontId="4" fillId="0" borderId="2" xfId="0" applyFont="1" applyBorder="1" applyAlignment="1">
      <alignment horizontal="left" vertical="center" wrapText="1" shrinkToFit="1"/>
    </xf>
    <xf numFmtId="166" fontId="4" fillId="0" borderId="2" xfId="0" applyNumberFormat="1" applyFont="1" applyBorder="1" applyAlignment="1">
      <alignment horizontal="right"/>
    </xf>
    <xf numFmtId="167" fontId="4" fillId="0" borderId="2" xfId="0" applyNumberFormat="1" applyFont="1" applyBorder="1" applyAlignment="1">
      <alignment horizontal="right"/>
    </xf>
    <xf numFmtId="167" fontId="5" fillId="0" borderId="0" xfId="0" applyNumberFormat="1" applyFont="1" applyAlignment="1">
      <alignment horizontal="right"/>
    </xf>
    <xf numFmtId="166" fontId="4" fillId="0" borderId="1" xfId="0" applyNumberFormat="1" applyFont="1" applyBorder="1" applyAlignment="1" applyProtection="1">
      <alignment horizontal="right"/>
    </xf>
    <xf numFmtId="167" fontId="4" fillId="0" borderId="0" xfId="0" applyNumberFormat="1" applyFont="1" applyAlignment="1" applyProtection="1">
      <alignment horizontal="right"/>
      <protection locked="0"/>
    </xf>
    <xf numFmtId="0" fontId="4" fillId="0" borderId="1" xfId="0" applyFont="1" applyBorder="1" applyAlignment="1">
      <alignment horizontal="left" vertical="center" wrapText="1" shrinkToFit="1"/>
    </xf>
    <xf numFmtId="167" fontId="4" fillId="0" borderId="1" xfId="0" applyNumberFormat="1" applyFont="1" applyBorder="1" applyAlignment="1">
      <alignment horizontal="right"/>
    </xf>
    <xf numFmtId="49" fontId="5" fillId="0" borderId="0" xfId="0" applyNumberFormat="1" applyFont="1" applyAlignment="1">
      <alignment horizontal="left"/>
    </xf>
    <xf numFmtId="49" fontId="5" fillId="0" borderId="0" xfId="0" applyNumberFormat="1" applyFont="1" applyAlignment="1" applyProtection="1">
      <alignment horizontal="left"/>
    </xf>
    <xf numFmtId="49" fontId="8" fillId="2" borderId="3" xfId="0" applyNumberFormat="1" applyFont="1" applyFill="1" applyBorder="1" applyAlignment="1">
      <alignment horizontal="left"/>
    </xf>
    <xf numFmtId="0" fontId="8" fillId="2" borderId="3" xfId="0" applyFont="1" applyFill="1" applyBorder="1" applyAlignment="1">
      <alignment horizontal="left" vertical="center" wrapText="1" shrinkToFit="1"/>
    </xf>
    <xf numFmtId="166" fontId="8" fillId="2" borderId="3" xfId="0" applyNumberFormat="1" applyFont="1" applyFill="1" applyBorder="1" applyAlignment="1">
      <alignment horizontal="right"/>
    </xf>
    <xf numFmtId="167" fontId="8" fillId="2" borderId="3" xfId="0" applyNumberFormat="1" applyFont="1" applyFill="1" applyBorder="1" applyAlignment="1">
      <alignment horizontal="right"/>
    </xf>
    <xf numFmtId="49" fontId="5" fillId="0" borderId="0" xfId="0" applyNumberFormat="1" applyFont="1" applyFill="1" applyAlignment="1">
      <alignment horizontal="left"/>
    </xf>
    <xf numFmtId="49" fontId="4" fillId="0" borderId="1" xfId="0" applyNumberFormat="1" applyFont="1" applyFill="1" applyBorder="1" applyAlignment="1">
      <alignment horizontal="left"/>
    </xf>
    <xf numFmtId="0" fontId="4" fillId="0" borderId="0" xfId="0" applyFont="1" applyFill="1"/>
    <xf numFmtId="0" fontId="16" fillId="0" borderId="0" xfId="0" applyFont="1"/>
    <xf numFmtId="49" fontId="4" fillId="0" borderId="0" xfId="0" applyNumberFormat="1" applyFont="1" applyAlignment="1">
      <alignment horizontal="left"/>
    </xf>
    <xf numFmtId="0" fontId="4" fillId="0" borderId="0" xfId="0" applyFont="1" applyAlignment="1">
      <alignment horizontal="left" vertical="center" wrapText="1" shrinkToFit="1"/>
    </xf>
    <xf numFmtId="166" fontId="4" fillId="0" borderId="0" xfId="0" applyNumberFormat="1" applyFont="1" applyAlignment="1">
      <alignment horizontal="right"/>
    </xf>
    <xf numFmtId="167" fontId="4" fillId="0" borderId="0" xfId="0" applyNumberFormat="1" applyFont="1" applyAlignment="1">
      <alignment horizontal="right"/>
    </xf>
    <xf numFmtId="49" fontId="7" fillId="0" borderId="0" xfId="0" applyNumberFormat="1" applyFont="1" applyAlignment="1">
      <alignment horizontal="left"/>
    </xf>
    <xf numFmtId="49" fontId="5" fillId="0" borderId="0" xfId="0" applyNumberFormat="1" applyFont="1" applyBorder="1" applyAlignment="1">
      <alignment horizontal="center" vertical="center"/>
    </xf>
    <xf numFmtId="165" fontId="5" fillId="0" borderId="0" xfId="0" applyNumberFormat="1" applyFont="1" applyBorder="1" applyAlignment="1">
      <alignment horizontal="center"/>
    </xf>
    <xf numFmtId="49" fontId="5" fillId="0" borderId="1" xfId="0" applyNumberFormat="1" applyFont="1" applyBorder="1" applyAlignment="1">
      <alignment horizontal="center"/>
    </xf>
    <xf numFmtId="165" fontId="5" fillId="0" borderId="1" xfId="0" applyNumberFormat="1" applyFont="1" applyBorder="1" applyAlignment="1">
      <alignment horizontal="center"/>
    </xf>
    <xf numFmtId="49" fontId="4" fillId="0" borderId="1" xfId="0" applyNumberFormat="1" applyFont="1" applyBorder="1" applyAlignment="1">
      <alignment horizontal="left"/>
    </xf>
    <xf numFmtId="49" fontId="4" fillId="0" borderId="2" xfId="0" applyNumberFormat="1" applyFont="1" applyBorder="1" applyAlignment="1">
      <alignment horizontal="left"/>
    </xf>
    <xf numFmtId="49" fontId="4" fillId="0" borderId="0" xfId="0" applyNumberFormat="1" applyFont="1" applyBorder="1" applyAlignment="1">
      <alignment horizontal="center"/>
    </xf>
    <xf numFmtId="49" fontId="5" fillId="0" borderId="0" xfId="0" applyNumberFormat="1" applyFont="1" applyBorder="1" applyAlignment="1">
      <alignment horizontal="center"/>
    </xf>
    <xf numFmtId="167" fontId="5" fillId="0" borderId="0" xfId="0" applyNumberFormat="1" applyFont="1" applyFill="1" applyAlignment="1">
      <alignment horizontal="right"/>
    </xf>
    <xf numFmtId="0" fontId="4" fillId="0" borderId="2" xfId="0" applyFont="1" applyFill="1" applyBorder="1" applyAlignment="1" applyProtection="1">
      <alignment horizontal="left" vertical="center" wrapText="1" shrinkToFit="1"/>
    </xf>
    <xf numFmtId="49" fontId="4" fillId="0" borderId="2" xfId="0" applyNumberFormat="1" applyFont="1" applyFill="1" applyBorder="1" applyAlignment="1" applyProtection="1">
      <alignment horizontal="left"/>
    </xf>
    <xf numFmtId="168" fontId="4" fillId="0" borderId="2" xfId="0" applyNumberFormat="1" applyFont="1" applyBorder="1" applyAlignment="1">
      <alignment horizontal="right"/>
    </xf>
    <xf numFmtId="168" fontId="4" fillId="0" borderId="1" xfId="0" applyNumberFormat="1" applyFont="1" applyBorder="1" applyAlignment="1">
      <alignment horizontal="right"/>
    </xf>
    <xf numFmtId="49" fontId="10" fillId="0" borderId="0" xfId="0" applyNumberFormat="1" applyFont="1" applyAlignment="1">
      <alignment horizontal="left"/>
    </xf>
    <xf numFmtId="166" fontId="4" fillId="0" borderId="0" xfId="0" applyNumberFormat="1" applyFont="1" applyFill="1" applyAlignment="1">
      <alignment horizontal="right"/>
    </xf>
    <xf numFmtId="49" fontId="4" fillId="0" borderId="0" xfId="0" applyNumberFormat="1" applyFont="1" applyFill="1" applyAlignment="1">
      <alignment horizontal="left"/>
    </xf>
    <xf numFmtId="0" fontId="4" fillId="0" borderId="0" xfId="0" applyFont="1" applyFill="1" applyAlignment="1">
      <alignment horizontal="left" vertical="center" wrapText="1" shrinkToFit="1"/>
    </xf>
    <xf numFmtId="167" fontId="5" fillId="0" borderId="0" xfId="0" applyNumberFormat="1" applyFont="1" applyFill="1" applyAlignment="1" applyProtection="1">
      <alignment horizontal="right"/>
      <protection locked="0"/>
    </xf>
    <xf numFmtId="167" fontId="4" fillId="0" borderId="0" xfId="0" applyNumberFormat="1" applyFont="1" applyFill="1" applyAlignment="1">
      <alignment horizontal="right"/>
    </xf>
    <xf numFmtId="166" fontId="4" fillId="0" borderId="0" xfId="0" applyNumberFormat="1" applyFont="1" applyFill="1" applyAlignment="1" applyProtection="1">
      <alignment horizontal="right"/>
    </xf>
    <xf numFmtId="49" fontId="4" fillId="0" borderId="0" xfId="0" applyNumberFormat="1" applyFont="1" applyFill="1" applyAlignment="1" applyProtection="1">
      <alignment horizontal="left"/>
    </xf>
    <xf numFmtId="0" fontId="4" fillId="0" borderId="0" xfId="0" applyFont="1" applyFill="1" applyAlignment="1" applyProtection="1">
      <alignment horizontal="left" vertical="center" wrapText="1" shrinkToFit="1"/>
    </xf>
    <xf numFmtId="49" fontId="5" fillId="0" borderId="0" xfId="0" applyNumberFormat="1" applyFont="1" applyFill="1" applyAlignment="1" applyProtection="1">
      <alignment horizontal="left"/>
    </xf>
    <xf numFmtId="0" fontId="4" fillId="0" borderId="0" xfId="0" applyFont="1" applyFill="1" applyProtection="1"/>
    <xf numFmtId="167" fontId="4" fillId="0" borderId="2" xfId="0" applyNumberFormat="1" applyFont="1" applyFill="1" applyBorder="1" applyAlignment="1" applyProtection="1">
      <alignment horizontal="right"/>
      <protection locked="0"/>
    </xf>
    <xf numFmtId="166" fontId="4" fillId="0" borderId="2" xfId="0" applyNumberFormat="1" applyFont="1" applyFill="1" applyBorder="1" applyAlignment="1" applyProtection="1">
      <alignment horizontal="right"/>
    </xf>
    <xf numFmtId="0" fontId="4" fillId="0" borderId="2" xfId="0" quotePrefix="1" applyFont="1" applyFill="1" applyBorder="1" applyAlignment="1" applyProtection="1">
      <alignment horizontal="left" vertical="center" wrapText="1" shrinkToFit="1"/>
    </xf>
    <xf numFmtId="49" fontId="5" fillId="0" borderId="0" xfId="0" applyNumberFormat="1" applyFont="1" applyFill="1" applyAlignment="1" applyProtection="1">
      <alignment horizontal="right"/>
    </xf>
    <xf numFmtId="167" fontId="4" fillId="0" borderId="0" xfId="0" applyNumberFormat="1" applyFont="1" applyFill="1" applyAlignment="1" applyProtection="1">
      <alignment horizontal="right"/>
      <protection locked="0"/>
    </xf>
    <xf numFmtId="0" fontId="4" fillId="0" borderId="2" xfId="0" quotePrefix="1" applyFont="1" applyFill="1" applyBorder="1" applyAlignment="1">
      <alignment horizontal="left" vertical="center" wrapText="1" shrinkToFit="1"/>
    </xf>
    <xf numFmtId="167" fontId="4" fillId="0" borderId="1" xfId="0" applyNumberFormat="1" applyFont="1" applyFill="1" applyBorder="1" applyAlignment="1" applyProtection="1">
      <alignment horizontal="right"/>
      <protection locked="0"/>
    </xf>
    <xf numFmtId="166" fontId="4" fillId="0" borderId="1" xfId="0" applyNumberFormat="1" applyFont="1" applyFill="1" applyBorder="1" applyAlignment="1" applyProtection="1">
      <alignment horizontal="right"/>
    </xf>
    <xf numFmtId="168" fontId="4" fillId="0" borderId="1" xfId="0" applyNumberFormat="1" applyFont="1" applyFill="1" applyBorder="1" applyAlignment="1" applyProtection="1">
      <alignment horizontal="left"/>
    </xf>
    <xf numFmtId="168" fontId="4" fillId="0" borderId="1" xfId="0" applyNumberFormat="1" applyFont="1" applyFill="1" applyBorder="1" applyAlignment="1" applyProtection="1">
      <alignment horizontal="left" vertical="center" wrapText="1" shrinkToFit="1"/>
    </xf>
    <xf numFmtId="168" fontId="4" fillId="0" borderId="0" xfId="0" applyNumberFormat="1" applyFont="1" applyFill="1" applyAlignment="1" applyProtection="1">
      <alignment horizontal="left"/>
    </xf>
    <xf numFmtId="168" fontId="4" fillId="0" borderId="0" xfId="0" applyNumberFormat="1" applyFont="1" applyFill="1" applyAlignment="1" applyProtection="1">
      <alignment horizontal="left" vertical="center" wrapText="1" shrinkToFit="1"/>
    </xf>
    <xf numFmtId="0" fontId="16" fillId="0" borderId="0" xfId="0" applyFont="1" applyFill="1"/>
    <xf numFmtId="168" fontId="4" fillId="0" borderId="2" xfId="0" applyNumberFormat="1" applyFont="1" applyFill="1" applyBorder="1" applyAlignment="1" applyProtection="1">
      <alignment horizontal="left"/>
    </xf>
    <xf numFmtId="168" fontId="4" fillId="0" borderId="2" xfId="0" applyNumberFormat="1" applyFont="1" applyFill="1" applyBorder="1" applyAlignment="1" applyProtection="1">
      <alignment horizontal="left" vertical="center" wrapText="1" shrinkToFit="1"/>
    </xf>
    <xf numFmtId="168" fontId="4" fillId="0" borderId="1" xfId="0" quotePrefix="1" applyNumberFormat="1" applyFont="1" applyFill="1" applyBorder="1" applyAlignment="1" applyProtection="1">
      <alignment horizontal="left" vertical="center" wrapText="1" shrinkToFit="1"/>
    </xf>
    <xf numFmtId="168" fontId="4" fillId="0" borderId="0" xfId="0" applyNumberFormat="1" applyFont="1" applyFill="1" applyAlignment="1">
      <alignment horizontal="left"/>
    </xf>
    <xf numFmtId="168" fontId="4" fillId="0" borderId="0" xfId="0" applyNumberFormat="1" applyFont="1" applyFill="1" applyAlignment="1">
      <alignment horizontal="left" vertical="center" wrapText="1" shrinkToFit="1"/>
    </xf>
    <xf numFmtId="168" fontId="4" fillId="0" borderId="2" xfId="0" applyNumberFormat="1" applyFont="1" applyFill="1" applyBorder="1" applyAlignment="1">
      <alignment horizontal="left" vertical="center" wrapText="1" shrinkToFit="1"/>
    </xf>
    <xf numFmtId="168" fontId="4" fillId="0" borderId="2" xfId="0" applyNumberFormat="1" applyFont="1" applyFill="1" applyBorder="1" applyAlignment="1">
      <alignment horizontal="left"/>
    </xf>
    <xf numFmtId="168" fontId="4" fillId="0" borderId="1" xfId="0" applyNumberFormat="1" applyFont="1" applyFill="1" applyBorder="1" applyAlignment="1">
      <alignment horizontal="left" vertical="center" wrapText="1" shrinkToFit="1"/>
    </xf>
    <xf numFmtId="168" fontId="4" fillId="0" borderId="1" xfId="0" applyNumberFormat="1" applyFont="1" applyFill="1" applyBorder="1" applyAlignment="1">
      <alignment horizontal="left"/>
    </xf>
    <xf numFmtId="167" fontId="4" fillId="0" borderId="15" xfId="0" applyNumberFormat="1" applyFont="1" applyBorder="1" applyAlignment="1">
      <alignment horizontal="right"/>
    </xf>
    <xf numFmtId="166" fontId="4" fillId="0" borderId="15" xfId="0" applyNumberFormat="1" applyFont="1" applyBorder="1" applyAlignment="1">
      <alignment horizontal="right"/>
    </xf>
    <xf numFmtId="49" fontId="4" fillId="0" borderId="15" xfId="0" applyNumberFormat="1" applyFont="1" applyBorder="1" applyAlignment="1">
      <alignment horizontal="left"/>
    </xf>
    <xf numFmtId="0" fontId="4" fillId="0" borderId="15" xfId="0" applyFont="1" applyBorder="1" applyAlignment="1">
      <alignment horizontal="left" vertical="center" wrapText="1" shrinkToFit="1"/>
    </xf>
    <xf numFmtId="166" fontId="4" fillId="0" borderId="0" xfId="0" applyNumberFormat="1" applyFont="1" applyAlignment="1" applyProtection="1">
      <alignment horizontal="right"/>
    </xf>
    <xf numFmtId="168" fontId="4" fillId="0" borderId="2" xfId="0" applyNumberFormat="1" applyFont="1" applyBorder="1" applyAlignment="1" applyProtection="1">
      <alignment horizontal="left"/>
    </xf>
    <xf numFmtId="168" fontId="4" fillId="0" borderId="2" xfId="0" applyNumberFormat="1" applyFont="1" applyBorder="1" applyAlignment="1" applyProtection="1">
      <alignment horizontal="left" vertical="center" wrapText="1" shrinkToFit="1"/>
    </xf>
    <xf numFmtId="49" fontId="5" fillId="0" borderId="0" xfId="0" applyNumberFormat="1" applyFont="1" applyAlignment="1" applyProtection="1">
      <alignment horizontal="right"/>
    </xf>
    <xf numFmtId="168" fontId="4" fillId="0" borderId="0" xfId="0" applyNumberFormat="1" applyFont="1" applyAlignment="1" applyProtection="1">
      <alignment horizontal="left"/>
    </xf>
    <xf numFmtId="168" fontId="4" fillId="0" borderId="0" xfId="0" applyNumberFormat="1" applyFont="1" applyAlignment="1" applyProtection="1">
      <alignment horizontal="left" vertical="center" wrapText="1" shrinkToFit="1"/>
    </xf>
    <xf numFmtId="168" fontId="4" fillId="0" borderId="1" xfId="0" applyNumberFormat="1" applyFont="1" applyBorder="1" applyAlignment="1" applyProtection="1">
      <alignment horizontal="left"/>
    </xf>
    <xf numFmtId="168" fontId="4" fillId="0" borderId="1" xfId="0" applyNumberFormat="1" applyFont="1" applyBorder="1" applyAlignment="1" applyProtection="1">
      <alignment horizontal="left" vertical="center" wrapText="1" shrinkToFit="1"/>
    </xf>
    <xf numFmtId="168" fontId="4" fillId="0" borderId="0" xfId="0" applyNumberFormat="1" applyFont="1" applyAlignment="1">
      <alignment horizontal="left"/>
    </xf>
    <xf numFmtId="168" fontId="4" fillId="0" borderId="0" xfId="0" applyNumberFormat="1" applyFont="1" applyAlignment="1">
      <alignment horizontal="left" vertical="center" wrapText="1" shrinkToFit="1"/>
    </xf>
    <xf numFmtId="168" fontId="4" fillId="0" borderId="2" xfId="0" applyNumberFormat="1" applyFont="1" applyBorder="1" applyAlignment="1">
      <alignment horizontal="left"/>
    </xf>
    <xf numFmtId="168" fontId="4" fillId="0" borderId="2" xfId="0" applyNumberFormat="1" applyFont="1" applyBorder="1" applyAlignment="1">
      <alignment horizontal="left" vertical="center" wrapText="1" shrinkToFit="1"/>
    </xf>
    <xf numFmtId="168" fontId="4" fillId="0" borderId="1" xfId="0" applyNumberFormat="1" applyFont="1" applyBorder="1" applyAlignment="1">
      <alignment horizontal="left"/>
    </xf>
    <xf numFmtId="168" fontId="4" fillId="0" borderId="1" xfId="0" applyNumberFormat="1" applyFont="1" applyBorder="1" applyAlignment="1">
      <alignment horizontal="left" vertical="center" wrapText="1" shrinkToFit="1"/>
    </xf>
    <xf numFmtId="165" fontId="4" fillId="0" borderId="2" xfId="0" applyNumberFormat="1" applyFont="1" applyBorder="1" applyAlignment="1">
      <alignment horizontal="right"/>
    </xf>
    <xf numFmtId="165" fontId="4" fillId="0" borderId="1" xfId="0" applyNumberFormat="1" applyFont="1" applyBorder="1" applyAlignment="1">
      <alignment horizontal="right"/>
    </xf>
    <xf numFmtId="167" fontId="0" fillId="0" borderId="0" xfId="0" applyNumberFormat="1" applyAlignment="1">
      <alignment horizontal="right"/>
    </xf>
    <xf numFmtId="166" fontId="0" fillId="0" borderId="0" xfId="0" applyNumberFormat="1" applyAlignment="1">
      <alignment horizontal="right"/>
    </xf>
    <xf numFmtId="49" fontId="0" fillId="0" borderId="0" xfId="0" applyNumberFormat="1" applyAlignment="1">
      <alignment horizontal="left"/>
    </xf>
    <xf numFmtId="0" fontId="0" fillId="0" borderId="0" xfId="0" applyAlignment="1">
      <alignment horizontal="left" vertical="center" wrapText="1" shrinkToFit="1"/>
    </xf>
    <xf numFmtId="0" fontId="0" fillId="0" borderId="0" xfId="0" applyProtection="1"/>
    <xf numFmtId="0" fontId="22" fillId="0" borderId="0" xfId="0" applyFont="1"/>
    <xf numFmtId="0" fontId="23" fillId="0" borderId="0" xfId="0" applyFont="1"/>
    <xf numFmtId="49" fontId="4" fillId="0" borderId="0" xfId="0" applyNumberFormat="1" applyFont="1" applyBorder="1" applyAlignment="1" applyProtection="1">
      <alignment horizontal="left"/>
    </xf>
    <xf numFmtId="0" fontId="24" fillId="0" borderId="0" xfId="0" applyFont="1"/>
    <xf numFmtId="49" fontId="13" fillId="0" borderId="11" xfId="3" applyNumberFormat="1" applyFont="1" applyFill="1" applyBorder="1"/>
    <xf numFmtId="0" fontId="4" fillId="0" borderId="0" xfId="0" applyFont="1" applyAlignment="1">
      <alignment horizontal="left" vertical="top" wrapText="1" shrinkToFit="1"/>
    </xf>
    <xf numFmtId="2" fontId="4" fillId="0" borderId="2" xfId="0" applyNumberFormat="1" applyFont="1" applyBorder="1" applyAlignment="1">
      <alignment horizontal="right"/>
    </xf>
    <xf numFmtId="0" fontId="4" fillId="0" borderId="2" xfId="0" applyFont="1" applyBorder="1" applyAlignment="1">
      <alignment horizontal="left" vertical="top" wrapText="1" shrinkToFit="1"/>
    </xf>
    <xf numFmtId="49" fontId="4" fillId="0" borderId="2" xfId="0" applyNumberFormat="1" applyFont="1" applyBorder="1" applyAlignment="1">
      <alignment horizontal="left" vertical="top"/>
    </xf>
    <xf numFmtId="2" fontId="4" fillId="0" borderId="1" xfId="0" applyNumberFormat="1" applyFont="1" applyBorder="1" applyAlignment="1">
      <alignment horizontal="right"/>
    </xf>
    <xf numFmtId="0" fontId="4" fillId="0" borderId="1" xfId="0" applyFont="1" applyBorder="1" applyAlignment="1">
      <alignment horizontal="left" vertical="top" wrapText="1" shrinkToFit="1"/>
    </xf>
    <xf numFmtId="49" fontId="4" fillId="0" borderId="1" xfId="0" applyNumberFormat="1" applyFont="1" applyBorder="1" applyAlignment="1">
      <alignment horizontal="left" vertical="top"/>
    </xf>
    <xf numFmtId="2" fontId="4" fillId="0" borderId="0" xfId="0" applyNumberFormat="1" applyFont="1" applyAlignment="1">
      <alignment horizontal="right"/>
    </xf>
    <xf numFmtId="2" fontId="4" fillId="0" borderId="0" xfId="0" applyNumberFormat="1" applyFont="1" applyAlignment="1" applyProtection="1">
      <alignment horizontal="right"/>
    </xf>
    <xf numFmtId="0" fontId="4" fillId="0" borderId="0" xfId="0" applyFont="1" applyAlignment="1" applyProtection="1">
      <alignment horizontal="left" vertical="top" wrapText="1" shrinkToFit="1"/>
    </xf>
    <xf numFmtId="2" fontId="4" fillId="0" borderId="2" xfId="0" applyNumberFormat="1" applyFont="1" applyBorder="1" applyAlignment="1" applyProtection="1">
      <alignment horizontal="right"/>
    </xf>
    <xf numFmtId="2" fontId="4" fillId="0" borderId="1" xfId="0" applyNumberFormat="1" applyFont="1" applyBorder="1" applyAlignment="1" applyProtection="1">
      <alignment horizontal="right"/>
    </xf>
    <xf numFmtId="168" fontId="4" fillId="0" borderId="1" xfId="0" applyNumberFormat="1" applyFont="1" applyBorder="1" applyAlignment="1" applyProtection="1">
      <alignment horizontal="left" vertical="top" wrapText="1" shrinkToFit="1"/>
    </xf>
    <xf numFmtId="0" fontId="4" fillId="0" borderId="1" xfId="0" applyNumberFormat="1" applyFont="1" applyBorder="1" applyAlignment="1" applyProtection="1">
      <alignment horizontal="left"/>
    </xf>
    <xf numFmtId="0" fontId="4" fillId="0" borderId="1" xfId="0" applyFont="1" applyBorder="1" applyAlignment="1" applyProtection="1">
      <alignment horizontal="left" vertical="top" wrapText="1" shrinkToFit="1"/>
    </xf>
    <xf numFmtId="168" fontId="4" fillId="0" borderId="0" xfId="0" applyNumberFormat="1" applyFont="1" applyAlignment="1" applyProtection="1">
      <alignment horizontal="left" vertical="top" wrapText="1" shrinkToFit="1"/>
    </xf>
    <xf numFmtId="168" fontId="4" fillId="0" borderId="2" xfId="0" applyNumberFormat="1" applyFont="1" applyBorder="1" applyAlignment="1">
      <alignment horizontal="left" vertical="top" wrapText="1" shrinkToFit="1"/>
    </xf>
    <xf numFmtId="0" fontId="4" fillId="0" borderId="2" xfId="0" applyNumberFormat="1" applyFont="1" applyBorder="1" applyAlignment="1" applyProtection="1">
      <alignment horizontal="left"/>
    </xf>
    <xf numFmtId="0" fontId="4" fillId="0" borderId="1" xfId="0" applyNumberFormat="1" applyFont="1" applyBorder="1" applyAlignment="1">
      <alignment horizontal="left"/>
    </xf>
    <xf numFmtId="168" fontId="4" fillId="0" borderId="0" xfId="0" applyNumberFormat="1" applyFont="1" applyAlignment="1">
      <alignment horizontal="left" vertical="top" wrapText="1" shrinkToFit="1"/>
    </xf>
    <xf numFmtId="1" fontId="4" fillId="0" borderId="2" xfId="0" applyNumberFormat="1" applyFont="1" applyBorder="1" applyAlignment="1" applyProtection="1">
      <alignment horizontal="left"/>
    </xf>
    <xf numFmtId="168" fontId="4" fillId="0" borderId="1" xfId="0" applyNumberFormat="1" applyFont="1" applyBorder="1" applyAlignment="1">
      <alignment horizontal="left" vertical="top" wrapText="1" shrinkToFit="1"/>
    </xf>
    <xf numFmtId="1" fontId="4" fillId="0" borderId="1" xfId="0" applyNumberFormat="1" applyFont="1" applyBorder="1" applyAlignment="1">
      <alignment horizontal="left"/>
    </xf>
    <xf numFmtId="0" fontId="8" fillId="2" borderId="3" xfId="0" applyFont="1" applyFill="1" applyBorder="1" applyAlignment="1">
      <alignment horizontal="left" vertical="top" wrapText="1" shrinkToFit="1"/>
    </xf>
    <xf numFmtId="0" fontId="7" fillId="0" borderId="0" xfId="0" applyFont="1" applyAlignment="1">
      <alignment horizontal="left" vertical="top" wrapText="1" shrinkToFit="1"/>
    </xf>
    <xf numFmtId="165" fontId="4" fillId="0" borderId="0" xfId="0" applyNumberFormat="1" applyFont="1" applyAlignment="1">
      <alignment horizontal="right"/>
    </xf>
    <xf numFmtId="49" fontId="5" fillId="0" borderId="0" xfId="0" applyNumberFormat="1" applyFont="1" applyAlignment="1">
      <alignment horizontal="center"/>
    </xf>
    <xf numFmtId="165" fontId="5" fillId="0" borderId="0" xfId="0" applyNumberFormat="1" applyFont="1" applyAlignment="1">
      <alignment horizontal="center"/>
    </xf>
    <xf numFmtId="49" fontId="4" fillId="0" borderId="0" xfId="0" applyNumberFormat="1" applyFont="1" applyAlignment="1">
      <alignment horizontal="center"/>
    </xf>
    <xf numFmtId="49" fontId="5" fillId="0" borderId="0" xfId="0" applyNumberFormat="1" applyFont="1" applyAlignment="1">
      <alignment horizontal="center" vertical="center"/>
    </xf>
    <xf numFmtId="1" fontId="24" fillId="0" borderId="0" xfId="0" applyNumberFormat="1" applyFont="1"/>
    <xf numFmtId="1" fontId="24" fillId="0" borderId="0" xfId="0" applyNumberFormat="1" applyFont="1" applyAlignment="1">
      <alignment horizontal="left" wrapText="1"/>
    </xf>
    <xf numFmtId="1" fontId="24" fillId="0" borderId="0" xfId="0" applyNumberFormat="1" applyFont="1" applyAlignment="1">
      <alignment horizontal="right"/>
    </xf>
    <xf numFmtId="0" fontId="24" fillId="0" borderId="0" xfId="0" applyFont="1" applyBorder="1"/>
    <xf numFmtId="0" fontId="25" fillId="0" borderId="0" xfId="0" applyFont="1" applyAlignment="1">
      <alignment wrapText="1"/>
    </xf>
    <xf numFmtId="0" fontId="25" fillId="0" borderId="0" xfId="0" applyFont="1" applyAlignment="1">
      <alignment vertical="top" wrapText="1"/>
    </xf>
    <xf numFmtId="0" fontId="25" fillId="0" borderId="0" xfId="0" applyFont="1" applyFill="1" applyAlignment="1">
      <alignment wrapText="1"/>
    </xf>
    <xf numFmtId="0" fontId="26" fillId="0" borderId="0" xfId="0" applyFont="1" applyAlignment="1">
      <alignment wrapText="1"/>
    </xf>
    <xf numFmtId="168" fontId="4" fillId="0" borderId="2" xfId="0" quotePrefix="1" applyNumberFormat="1" applyFont="1" applyFill="1" applyBorder="1" applyAlignment="1" applyProtection="1">
      <alignment horizontal="left" vertical="center" wrapText="1" shrinkToFit="1"/>
    </xf>
    <xf numFmtId="168" fontId="4" fillId="0" borderId="1" xfId="0" applyNumberFormat="1" applyFont="1" applyFill="1" applyBorder="1" applyAlignment="1" applyProtection="1">
      <alignment horizontal="left" vertical="top" wrapText="1" shrinkToFit="1"/>
    </xf>
    <xf numFmtId="0" fontId="4" fillId="0" borderId="2" xfId="0" applyFont="1" applyFill="1" applyBorder="1" applyAlignment="1" applyProtection="1">
      <alignment horizontal="left" vertical="top" wrapText="1" shrinkToFit="1"/>
    </xf>
    <xf numFmtId="0" fontId="12" fillId="3" borderId="4" xfId="3" applyFont="1" applyFill="1" applyBorder="1" applyAlignment="1">
      <alignment horizontal="left"/>
    </xf>
    <xf numFmtId="0" fontId="12" fillId="3" borderId="5" xfId="3" applyFont="1" applyFill="1" applyBorder="1" applyAlignment="1">
      <alignment horizontal="left"/>
    </xf>
    <xf numFmtId="0" fontId="12" fillId="3" borderId="6" xfId="3" applyFont="1" applyFill="1" applyBorder="1" applyAlignment="1">
      <alignment horizontal="left"/>
    </xf>
    <xf numFmtId="0" fontId="12" fillId="3" borderId="7" xfId="3" applyFont="1" applyFill="1" applyBorder="1" applyAlignment="1">
      <alignment horizontal="left"/>
    </xf>
    <xf numFmtId="49" fontId="10" fillId="0" borderId="0" xfId="0" applyNumberFormat="1" applyFont="1" applyAlignment="1">
      <alignment horizontal="left" wrapText="1"/>
    </xf>
    <xf numFmtId="49" fontId="7" fillId="0" borderId="0" xfId="0" applyNumberFormat="1" applyFont="1" applyAlignment="1">
      <alignment horizontal="left" wrapText="1"/>
    </xf>
    <xf numFmtId="49" fontId="7" fillId="0" borderId="0" xfId="0" applyNumberFormat="1" applyFont="1" applyAlignment="1">
      <alignment vertical="top" wrapText="1"/>
    </xf>
    <xf numFmtId="2" fontId="4" fillId="4" borderId="2" xfId="0" applyNumberFormat="1" applyFont="1" applyFill="1" applyBorder="1" applyAlignment="1">
      <alignment horizontal="right"/>
    </xf>
  </cellXfs>
  <cellStyles count="43">
    <cellStyle name="Euro" xfId="9"/>
    <cellStyle name="Excel Built-in Normal" xfId="40"/>
    <cellStyle name="Navadno 10" xfId="10"/>
    <cellStyle name="Navadno 11" xfId="11"/>
    <cellStyle name="Navadno 12" xfId="33"/>
    <cellStyle name="Navadno 12 2" xfId="38"/>
    <cellStyle name="Navadno 13" xfId="41"/>
    <cellStyle name="Navadno 14" xfId="12"/>
    <cellStyle name="Navadno 2" xfId="1"/>
    <cellStyle name="Navadno 2 2" xfId="13"/>
    <cellStyle name="Navadno 2 2 2" xfId="14"/>
    <cellStyle name="Navadno 2 3" xfId="15"/>
    <cellStyle name="Navadno 2 3 2" xfId="16"/>
    <cellStyle name="Navadno 2 4" xfId="17"/>
    <cellStyle name="Navadno 2 4 2" xfId="18"/>
    <cellStyle name="Navadno 2 5" xfId="19"/>
    <cellStyle name="Navadno 22" xfId="20"/>
    <cellStyle name="Navadno 3" xfId="2"/>
    <cellStyle name="Navadno 3 2" xfId="4"/>
    <cellStyle name="Navadno 4" xfId="3"/>
    <cellStyle name="Navadno 4 2" xfId="5"/>
    <cellStyle name="Navadno 4 2 2" xfId="35"/>
    <cellStyle name="Navadno 4 3" xfId="7"/>
    <cellStyle name="Navadno 4 3 2" xfId="36"/>
    <cellStyle name="Navadno 4 4" xfId="21"/>
    <cellStyle name="Navadno 4 5" xfId="34"/>
    <cellStyle name="Navadno 5" xfId="6"/>
    <cellStyle name="Navadno 5 2" xfId="22"/>
    <cellStyle name="Navadno 6" xfId="8"/>
    <cellStyle name="Navadno 6 2" xfId="23"/>
    <cellStyle name="Navadno 6 3" xfId="37"/>
    <cellStyle name="Navadno 7" xfId="24"/>
    <cellStyle name="Navadno 7 2" xfId="25"/>
    <cellStyle name="Navadno 8" xfId="26"/>
    <cellStyle name="Navadno 9" xfId="27"/>
    <cellStyle name="Normal" xfId="0" builtinId="0"/>
    <cellStyle name="Normal 8" xfId="42"/>
    <cellStyle name="normal1" xfId="28"/>
    <cellStyle name="Vejica 2" xfId="29"/>
    <cellStyle name="Vejica 3" xfId="30"/>
    <cellStyle name="Vejica 4" xfId="39"/>
    <cellStyle name="Vejica 5" xfId="31"/>
    <cellStyle name="Vejica 5 2"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showGridLines="0" showZeros="0" view="pageBreakPreview" zoomScaleNormal="110" zoomScaleSheetLayoutView="100" workbookViewId="0">
      <selection activeCell="D12" sqref="D12"/>
    </sheetView>
  </sheetViews>
  <sheetFormatPr defaultRowHeight="15"/>
  <cols>
    <col min="1" max="1" width="4.7109375" style="3" customWidth="1"/>
    <col min="2" max="2" width="4.7109375" style="18" customWidth="1"/>
    <col min="3" max="3" width="51.7109375" style="3" customWidth="1"/>
    <col min="4" max="4" width="14.7109375" style="3" customWidth="1"/>
    <col min="5" max="16384" width="9.140625" style="3"/>
  </cols>
  <sheetData>
    <row r="1" spans="1:23" s="4" customFormat="1" ht="16.5">
      <c r="B1" s="20"/>
      <c r="C1" s="5" t="s">
        <v>86</v>
      </c>
      <c r="D1" s="5"/>
      <c r="E1" s="6"/>
      <c r="F1" s="7"/>
      <c r="G1" s="7"/>
    </row>
    <row r="2" spans="1:23" s="4" customFormat="1" ht="16.5">
      <c r="B2" s="20"/>
      <c r="C2" s="5" t="s">
        <v>87</v>
      </c>
      <c r="D2" s="5"/>
      <c r="E2" s="6"/>
      <c r="F2" s="7"/>
      <c r="G2" s="7"/>
    </row>
    <row r="3" spans="1:23" s="16" customFormat="1" ht="28.5" customHeight="1">
      <c r="A3" s="8"/>
      <c r="B3" s="19"/>
      <c r="C3" s="9" t="s">
        <v>47</v>
      </c>
      <c r="D3" s="10"/>
      <c r="E3" s="11"/>
      <c r="F3" s="12"/>
      <c r="G3" s="13"/>
      <c r="H3" s="13"/>
      <c r="I3" s="14"/>
      <c r="J3" s="14"/>
      <c r="K3" s="14"/>
      <c r="L3" s="14"/>
      <c r="M3" s="15"/>
      <c r="N3" s="15"/>
      <c r="O3" s="15"/>
      <c r="P3" s="15"/>
      <c r="Q3" s="15"/>
      <c r="R3" s="15"/>
      <c r="S3" s="15"/>
      <c r="T3" s="15"/>
      <c r="U3" s="15"/>
      <c r="V3" s="15"/>
      <c r="W3" s="15"/>
    </row>
    <row r="4" spans="1:23" ht="15.75" thickBot="1"/>
    <row r="5" spans="1:23" ht="15.75" thickBot="1">
      <c r="B5" s="209" t="s">
        <v>46</v>
      </c>
      <c r="C5" s="210"/>
      <c r="D5" s="2" t="s">
        <v>45</v>
      </c>
    </row>
    <row r="6" spans="1:23">
      <c r="B6" s="167" t="s">
        <v>78</v>
      </c>
      <c r="C6" s="22" t="s">
        <v>361</v>
      </c>
      <c r="D6" s="25">
        <f>'2_1A KA_Rekap'!C13</f>
        <v>135</v>
      </c>
    </row>
    <row r="7" spans="1:23">
      <c r="B7" s="167" t="s">
        <v>79</v>
      </c>
      <c r="C7" s="22" t="s">
        <v>80</v>
      </c>
      <c r="D7" s="25">
        <f>'3_1A DKP_Rekap'!C17</f>
        <v>5850</v>
      </c>
    </row>
    <row r="8" spans="1:23">
      <c r="B8" s="167" t="s">
        <v>54</v>
      </c>
      <c r="C8" s="22" t="s">
        <v>81</v>
      </c>
      <c r="D8" s="25">
        <f>'3_2 DKP_Rekap'!C25</f>
        <v>4950</v>
      </c>
    </row>
    <row r="9" spans="1:23">
      <c r="B9" s="167" t="s">
        <v>82</v>
      </c>
      <c r="C9" s="22" t="s">
        <v>83</v>
      </c>
      <c r="D9" s="25">
        <f>'4_1A CR in EE_Rekap'!C14</f>
        <v>1980</v>
      </c>
    </row>
    <row r="10" spans="1:23">
      <c r="B10" s="167" t="s">
        <v>321</v>
      </c>
      <c r="C10" s="22" t="s">
        <v>346</v>
      </c>
      <c r="D10" s="25">
        <f>'5_1A PLIN_Rekap'!C14</f>
        <v>675</v>
      </c>
    </row>
    <row r="11" spans="1:23">
      <c r="B11" s="167" t="s">
        <v>84</v>
      </c>
      <c r="C11" s="22" t="s">
        <v>85</v>
      </c>
      <c r="D11" s="25">
        <f>'6_1A TK_Rekap'!C12</f>
        <v>810</v>
      </c>
    </row>
    <row r="12" spans="1:23">
      <c r="B12" s="167"/>
      <c r="C12" s="22" t="s">
        <v>583</v>
      </c>
      <c r="D12" s="25">
        <f>MOST_Rekap!C24</f>
        <v>4800</v>
      </c>
    </row>
    <row r="13" spans="1:23">
      <c r="B13" s="167"/>
      <c r="C13" s="22" t="s">
        <v>584</v>
      </c>
      <c r="D13" s="25">
        <f>'BRV Lava_Rekap'!C30</f>
        <v>1305</v>
      </c>
    </row>
    <row r="14" spans="1:23">
      <c r="B14" s="167"/>
      <c r="C14" s="22" t="s">
        <v>585</v>
      </c>
      <c r="D14" s="25">
        <f>'BRV Struga 1_Rekap'!C29</f>
        <v>1305</v>
      </c>
    </row>
    <row r="15" spans="1:23">
      <c r="B15" s="167"/>
      <c r="C15" s="22" t="s">
        <v>586</v>
      </c>
      <c r="D15" s="25">
        <f>'BRV Struga 2_Rekap'!C29</f>
        <v>1305</v>
      </c>
    </row>
    <row r="16" spans="1:23">
      <c r="B16" s="29"/>
      <c r="C16" s="30"/>
      <c r="D16" s="31"/>
    </row>
    <row r="17" spans="2:4">
      <c r="B17" s="29"/>
      <c r="C17" s="30"/>
      <c r="D17" s="31"/>
    </row>
    <row r="18" spans="2:4" ht="15.75" thickBot="1">
      <c r="B18" s="26"/>
      <c r="C18" s="23" t="s">
        <v>49</v>
      </c>
      <c r="D18" s="1">
        <f>0.1*SUM(D6:D15)</f>
        <v>2311.5</v>
      </c>
    </row>
    <row r="19" spans="2:4" ht="15.75" thickBot="1">
      <c r="B19" s="211" t="s">
        <v>44</v>
      </c>
      <c r="C19" s="212"/>
      <c r="D19" s="24">
        <f>SUM(D6:D18)</f>
        <v>25426.5</v>
      </c>
    </row>
    <row r="20" spans="2:4" ht="15.75" thickBot="1">
      <c r="B20" s="211" t="s">
        <v>661</v>
      </c>
      <c r="C20" s="212"/>
      <c r="D20" s="24">
        <f>D19*0.22</f>
        <v>5593.83</v>
      </c>
    </row>
    <row r="21" spans="2:4" ht="15.75" thickBot="1">
      <c r="B21" s="211" t="s">
        <v>662</v>
      </c>
      <c r="C21" s="212"/>
      <c r="D21" s="24">
        <f>SUM(D19:D20)</f>
        <v>31020.33</v>
      </c>
    </row>
    <row r="24" spans="2:4">
      <c r="C24" s="27" t="s">
        <v>48</v>
      </c>
    </row>
    <row r="25" spans="2:4">
      <c r="C25" s="27" t="s">
        <v>587</v>
      </c>
    </row>
    <row r="26" spans="2:4">
      <c r="C26" s="27"/>
    </row>
    <row r="27" spans="2:4">
      <c r="C27" s="27"/>
    </row>
    <row r="28" spans="2:4">
      <c r="C28" s="28"/>
    </row>
    <row r="29" spans="2:4">
      <c r="C29" s="28"/>
    </row>
    <row r="30" spans="2:4">
      <c r="C30" s="17"/>
    </row>
  </sheetData>
  <mergeCells count="4">
    <mergeCell ref="B5:C5"/>
    <mergeCell ref="B19:C19"/>
    <mergeCell ref="B20:C20"/>
    <mergeCell ref="B21:C21"/>
  </mergeCells>
  <pageMargins left="1.1023622047244095" right="0.35433070866141736" top="0.59055118110236227" bottom="0.59055118110236227" header="0" footer="0.19685039370078741"/>
  <pageSetup paperSize="9" fitToHeight="0" orientation="portrait" horizontalDpi="1200" verticalDpi="1200" r:id="rId1"/>
  <headerFooter>
    <oddFooter>&amp;C&amp;"Swis721 Cn BT,Roman"Stran &amp;P od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showZeros="0" view="pageBreakPreview" zoomScaleNormal="85" zoomScaleSheetLayoutView="100" workbookViewId="0"/>
  </sheetViews>
  <sheetFormatPr defaultRowHeight="12.75"/>
  <cols>
    <col min="1" max="1" width="2.7109375" style="49" customWidth="1"/>
    <col min="2" max="2" width="15.7109375" style="87" customWidth="1"/>
    <col min="3" max="3" width="9.7109375" style="87" customWidth="1"/>
    <col min="4" max="4" width="40.7109375" style="88" customWidth="1"/>
    <col min="5" max="5" width="7.7109375" style="87" customWidth="1"/>
    <col min="6" max="6" width="10.7109375" style="89" customWidth="1"/>
    <col min="7" max="8" width="20.7109375" style="90" customWidth="1"/>
    <col min="9" max="244" width="9.140625" style="49"/>
    <col min="245" max="245" width="15.7109375" style="49" customWidth="1"/>
    <col min="246" max="246" width="9.5703125" style="49" customWidth="1"/>
    <col min="247" max="247" width="10.7109375" style="49" customWidth="1"/>
    <col min="248" max="248" width="15.7109375" style="49" customWidth="1"/>
    <col min="249" max="249" width="12.7109375" style="49" customWidth="1"/>
    <col min="250" max="250" width="10.85546875" style="49" customWidth="1"/>
    <col min="251" max="251" width="20.7109375" style="49" customWidth="1"/>
    <col min="252" max="252" width="24.7109375" style="49" customWidth="1"/>
    <col min="253" max="254" width="60.7109375" style="49" customWidth="1"/>
    <col min="255" max="256" width="45.7109375" style="49" customWidth="1"/>
    <col min="257" max="261" width="0" style="49" hidden="1" customWidth="1"/>
    <col min="262" max="500" width="9.140625" style="49"/>
    <col min="501" max="501" width="15.7109375" style="49" customWidth="1"/>
    <col min="502" max="502" width="9.5703125" style="49" customWidth="1"/>
    <col min="503" max="503" width="10.7109375" style="49" customWidth="1"/>
    <col min="504" max="504" width="15.7109375" style="49" customWidth="1"/>
    <col min="505" max="505" width="12.7109375" style="49" customWidth="1"/>
    <col min="506" max="506" width="10.85546875" style="49" customWidth="1"/>
    <col min="507" max="507" width="20.7109375" style="49" customWidth="1"/>
    <col min="508" max="508" width="24.7109375" style="49" customWidth="1"/>
    <col min="509" max="510" width="60.7109375" style="49" customWidth="1"/>
    <col min="511" max="512" width="45.7109375" style="49" customWidth="1"/>
    <col min="513" max="517" width="0" style="49" hidden="1" customWidth="1"/>
    <col min="518" max="756" width="9.140625" style="49"/>
    <col min="757" max="757" width="15.7109375" style="49" customWidth="1"/>
    <col min="758" max="758" width="9.5703125" style="49" customWidth="1"/>
    <col min="759" max="759" width="10.7109375" style="49" customWidth="1"/>
    <col min="760" max="760" width="15.7109375" style="49" customWidth="1"/>
    <col min="761" max="761" width="12.7109375" style="49" customWidth="1"/>
    <col min="762" max="762" width="10.85546875" style="49" customWidth="1"/>
    <col min="763" max="763" width="20.7109375" style="49" customWidth="1"/>
    <col min="764" max="764" width="24.7109375" style="49" customWidth="1"/>
    <col min="765" max="766" width="60.7109375" style="49" customWidth="1"/>
    <col min="767" max="768" width="45.7109375" style="49" customWidth="1"/>
    <col min="769" max="773" width="0" style="49" hidden="1" customWidth="1"/>
    <col min="774" max="1012" width="9.140625" style="49"/>
    <col min="1013" max="1013" width="15.7109375" style="49" customWidth="1"/>
    <col min="1014" max="1014" width="9.5703125" style="49" customWidth="1"/>
    <col min="1015" max="1015" width="10.7109375" style="49" customWidth="1"/>
    <col min="1016" max="1016" width="15.7109375" style="49" customWidth="1"/>
    <col min="1017" max="1017" width="12.7109375" style="49" customWidth="1"/>
    <col min="1018" max="1018" width="10.85546875" style="49" customWidth="1"/>
    <col min="1019" max="1019" width="20.7109375" style="49" customWidth="1"/>
    <col min="1020" max="1020" width="24.7109375" style="49" customWidth="1"/>
    <col min="1021" max="1022" width="60.7109375" style="49" customWidth="1"/>
    <col min="1023" max="1024" width="45.7109375" style="49" customWidth="1"/>
    <col min="1025" max="1029" width="0" style="49" hidden="1" customWidth="1"/>
    <col min="1030" max="1268" width="9.140625" style="49"/>
    <col min="1269" max="1269" width="15.7109375" style="49" customWidth="1"/>
    <col min="1270" max="1270" width="9.5703125" style="49" customWidth="1"/>
    <col min="1271" max="1271" width="10.7109375" style="49" customWidth="1"/>
    <col min="1272" max="1272" width="15.7109375" style="49" customWidth="1"/>
    <col min="1273" max="1273" width="12.7109375" style="49" customWidth="1"/>
    <col min="1274" max="1274" width="10.85546875" style="49" customWidth="1"/>
    <col min="1275" max="1275" width="20.7109375" style="49" customWidth="1"/>
    <col min="1276" max="1276" width="24.7109375" style="49" customWidth="1"/>
    <col min="1277" max="1278" width="60.7109375" style="49" customWidth="1"/>
    <col min="1279" max="1280" width="45.7109375" style="49" customWidth="1"/>
    <col min="1281" max="1285" width="0" style="49" hidden="1" customWidth="1"/>
    <col min="1286" max="1524" width="9.140625" style="49"/>
    <col min="1525" max="1525" width="15.7109375" style="49" customWidth="1"/>
    <col min="1526" max="1526" width="9.5703125" style="49" customWidth="1"/>
    <col min="1527" max="1527" width="10.7109375" style="49" customWidth="1"/>
    <col min="1528" max="1528" width="15.7109375" style="49" customWidth="1"/>
    <col min="1529" max="1529" width="12.7109375" style="49" customWidth="1"/>
    <col min="1530" max="1530" width="10.85546875" style="49" customWidth="1"/>
    <col min="1531" max="1531" width="20.7109375" style="49" customWidth="1"/>
    <col min="1532" max="1532" width="24.7109375" style="49" customWidth="1"/>
    <col min="1533" max="1534" width="60.7109375" style="49" customWidth="1"/>
    <col min="1535" max="1536" width="45.7109375" style="49" customWidth="1"/>
    <col min="1537" max="1541" width="0" style="49" hidden="1" customWidth="1"/>
    <col min="1542" max="1780" width="9.140625" style="49"/>
    <col min="1781" max="1781" width="15.7109375" style="49" customWidth="1"/>
    <col min="1782" max="1782" width="9.5703125" style="49" customWidth="1"/>
    <col min="1783" max="1783" width="10.7109375" style="49" customWidth="1"/>
    <col min="1784" max="1784" width="15.7109375" style="49" customWidth="1"/>
    <col min="1785" max="1785" width="12.7109375" style="49" customWidth="1"/>
    <col min="1786" max="1786" width="10.85546875" style="49" customWidth="1"/>
    <col min="1787" max="1787" width="20.7109375" style="49" customWidth="1"/>
    <col min="1788" max="1788" width="24.7109375" style="49" customWidth="1"/>
    <col min="1789" max="1790" width="60.7109375" style="49" customWidth="1"/>
    <col min="1791" max="1792" width="45.7109375" style="49" customWidth="1"/>
    <col min="1793" max="1797" width="0" style="49" hidden="1" customWidth="1"/>
    <col min="1798" max="2036" width="9.140625" style="49"/>
    <col min="2037" max="2037" width="15.7109375" style="49" customWidth="1"/>
    <col min="2038" max="2038" width="9.5703125" style="49" customWidth="1"/>
    <col min="2039" max="2039" width="10.7109375" style="49" customWidth="1"/>
    <col min="2040" max="2040" width="15.7109375" style="49" customWidth="1"/>
    <col min="2041" max="2041" width="12.7109375" style="49" customWidth="1"/>
    <col min="2042" max="2042" width="10.85546875" style="49" customWidth="1"/>
    <col min="2043" max="2043" width="20.7109375" style="49" customWidth="1"/>
    <col min="2044" max="2044" width="24.7109375" style="49" customWidth="1"/>
    <col min="2045" max="2046" width="60.7109375" style="49" customWidth="1"/>
    <col min="2047" max="2048" width="45.7109375" style="49" customWidth="1"/>
    <col min="2049" max="2053" width="0" style="49" hidden="1" customWidth="1"/>
    <col min="2054" max="2292" width="9.140625" style="49"/>
    <col min="2293" max="2293" width="15.7109375" style="49" customWidth="1"/>
    <col min="2294" max="2294" width="9.5703125" style="49" customWidth="1"/>
    <col min="2295" max="2295" width="10.7109375" style="49" customWidth="1"/>
    <col min="2296" max="2296" width="15.7109375" style="49" customWidth="1"/>
    <col min="2297" max="2297" width="12.7109375" style="49" customWidth="1"/>
    <col min="2298" max="2298" width="10.85546875" style="49" customWidth="1"/>
    <col min="2299" max="2299" width="20.7109375" style="49" customWidth="1"/>
    <col min="2300" max="2300" width="24.7109375" style="49" customWidth="1"/>
    <col min="2301" max="2302" width="60.7109375" style="49" customWidth="1"/>
    <col min="2303" max="2304" width="45.7109375" style="49" customWidth="1"/>
    <col min="2305" max="2309" width="0" style="49" hidden="1" customWidth="1"/>
    <col min="2310" max="2548" width="9.140625" style="49"/>
    <col min="2549" max="2549" width="15.7109375" style="49" customWidth="1"/>
    <col min="2550" max="2550" width="9.5703125" style="49" customWidth="1"/>
    <col min="2551" max="2551" width="10.7109375" style="49" customWidth="1"/>
    <col min="2552" max="2552" width="15.7109375" style="49" customWidth="1"/>
    <col min="2553" max="2553" width="12.7109375" style="49" customWidth="1"/>
    <col min="2554" max="2554" width="10.85546875" style="49" customWidth="1"/>
    <col min="2555" max="2555" width="20.7109375" style="49" customWidth="1"/>
    <col min="2556" max="2556" width="24.7109375" style="49" customWidth="1"/>
    <col min="2557" max="2558" width="60.7109375" style="49" customWidth="1"/>
    <col min="2559" max="2560" width="45.7109375" style="49" customWidth="1"/>
    <col min="2561" max="2565" width="0" style="49" hidden="1" customWidth="1"/>
    <col min="2566" max="2804" width="9.140625" style="49"/>
    <col min="2805" max="2805" width="15.7109375" style="49" customWidth="1"/>
    <col min="2806" max="2806" width="9.5703125" style="49" customWidth="1"/>
    <col min="2807" max="2807" width="10.7109375" style="49" customWidth="1"/>
    <col min="2808" max="2808" width="15.7109375" style="49" customWidth="1"/>
    <col min="2809" max="2809" width="12.7109375" style="49" customWidth="1"/>
    <col min="2810" max="2810" width="10.85546875" style="49" customWidth="1"/>
    <col min="2811" max="2811" width="20.7109375" style="49" customWidth="1"/>
    <col min="2812" max="2812" width="24.7109375" style="49" customWidth="1"/>
    <col min="2813" max="2814" width="60.7109375" style="49" customWidth="1"/>
    <col min="2815" max="2816" width="45.7109375" style="49" customWidth="1"/>
    <col min="2817" max="2821" width="0" style="49" hidden="1" customWidth="1"/>
    <col min="2822" max="3060" width="9.140625" style="49"/>
    <col min="3061" max="3061" width="15.7109375" style="49" customWidth="1"/>
    <col min="3062" max="3062" width="9.5703125" style="49" customWidth="1"/>
    <col min="3063" max="3063" width="10.7109375" style="49" customWidth="1"/>
    <col min="3064" max="3064" width="15.7109375" style="49" customWidth="1"/>
    <col min="3065" max="3065" width="12.7109375" style="49" customWidth="1"/>
    <col min="3066" max="3066" width="10.85546875" style="49" customWidth="1"/>
    <col min="3067" max="3067" width="20.7109375" style="49" customWidth="1"/>
    <col min="3068" max="3068" width="24.7109375" style="49" customWidth="1"/>
    <col min="3069" max="3070" width="60.7109375" style="49" customWidth="1"/>
    <col min="3071" max="3072" width="45.7109375" style="49" customWidth="1"/>
    <col min="3073" max="3077" width="0" style="49" hidden="1" customWidth="1"/>
    <col min="3078" max="3316" width="9.140625" style="49"/>
    <col min="3317" max="3317" width="15.7109375" style="49" customWidth="1"/>
    <col min="3318" max="3318" width="9.5703125" style="49" customWidth="1"/>
    <col min="3319" max="3319" width="10.7109375" style="49" customWidth="1"/>
    <col min="3320" max="3320" width="15.7109375" style="49" customWidth="1"/>
    <col min="3321" max="3321" width="12.7109375" style="49" customWidth="1"/>
    <col min="3322" max="3322" width="10.85546875" style="49" customWidth="1"/>
    <col min="3323" max="3323" width="20.7109375" style="49" customWidth="1"/>
    <col min="3324" max="3324" width="24.7109375" style="49" customWidth="1"/>
    <col min="3325" max="3326" width="60.7109375" style="49" customWidth="1"/>
    <col min="3327" max="3328" width="45.7109375" style="49" customWidth="1"/>
    <col min="3329" max="3333" width="0" style="49" hidden="1" customWidth="1"/>
    <col min="3334" max="3572" width="9.140625" style="49"/>
    <col min="3573" max="3573" width="15.7109375" style="49" customWidth="1"/>
    <col min="3574" max="3574" width="9.5703125" style="49" customWidth="1"/>
    <col min="3575" max="3575" width="10.7109375" style="49" customWidth="1"/>
    <col min="3576" max="3576" width="15.7109375" style="49" customWidth="1"/>
    <col min="3577" max="3577" width="12.7109375" style="49" customWidth="1"/>
    <col min="3578" max="3578" width="10.85546875" style="49" customWidth="1"/>
    <col min="3579" max="3579" width="20.7109375" style="49" customWidth="1"/>
    <col min="3580" max="3580" width="24.7109375" style="49" customWidth="1"/>
    <col min="3581" max="3582" width="60.7109375" style="49" customWidth="1"/>
    <col min="3583" max="3584" width="45.7109375" style="49" customWidth="1"/>
    <col min="3585" max="3589" width="0" style="49" hidden="1" customWidth="1"/>
    <col min="3590" max="3828" width="9.140625" style="49"/>
    <col min="3829" max="3829" width="15.7109375" style="49" customWidth="1"/>
    <col min="3830" max="3830" width="9.5703125" style="49" customWidth="1"/>
    <col min="3831" max="3831" width="10.7109375" style="49" customWidth="1"/>
    <col min="3832" max="3832" width="15.7109375" style="49" customWidth="1"/>
    <col min="3833" max="3833" width="12.7109375" style="49" customWidth="1"/>
    <col min="3834" max="3834" width="10.85546875" style="49" customWidth="1"/>
    <col min="3835" max="3835" width="20.7109375" style="49" customWidth="1"/>
    <col min="3836" max="3836" width="24.7109375" style="49" customWidth="1"/>
    <col min="3837" max="3838" width="60.7109375" style="49" customWidth="1"/>
    <col min="3839" max="3840" width="45.7109375" style="49" customWidth="1"/>
    <col min="3841" max="3845" width="0" style="49" hidden="1" customWidth="1"/>
    <col min="3846" max="4084" width="9.140625" style="49"/>
    <col min="4085" max="4085" width="15.7109375" style="49" customWidth="1"/>
    <col min="4086" max="4086" width="9.5703125" style="49" customWidth="1"/>
    <col min="4087" max="4087" width="10.7109375" style="49" customWidth="1"/>
    <col min="4088" max="4088" width="15.7109375" style="49" customWidth="1"/>
    <col min="4089" max="4089" width="12.7109375" style="49" customWidth="1"/>
    <col min="4090" max="4090" width="10.85546875" style="49" customWidth="1"/>
    <col min="4091" max="4091" width="20.7109375" style="49" customWidth="1"/>
    <col min="4092" max="4092" width="24.7109375" style="49" customWidth="1"/>
    <col min="4093" max="4094" width="60.7109375" style="49" customWidth="1"/>
    <col min="4095" max="4096" width="45.7109375" style="49" customWidth="1"/>
    <col min="4097" max="4101" width="0" style="49" hidden="1" customWidth="1"/>
    <col min="4102" max="4340" width="9.140625" style="49"/>
    <col min="4341" max="4341" width="15.7109375" style="49" customWidth="1"/>
    <col min="4342" max="4342" width="9.5703125" style="49" customWidth="1"/>
    <col min="4343" max="4343" width="10.7109375" style="49" customWidth="1"/>
    <col min="4344" max="4344" width="15.7109375" style="49" customWidth="1"/>
    <col min="4345" max="4345" width="12.7109375" style="49" customWidth="1"/>
    <col min="4346" max="4346" width="10.85546875" style="49" customWidth="1"/>
    <col min="4347" max="4347" width="20.7109375" style="49" customWidth="1"/>
    <col min="4348" max="4348" width="24.7109375" style="49" customWidth="1"/>
    <col min="4349" max="4350" width="60.7109375" style="49" customWidth="1"/>
    <col min="4351" max="4352" width="45.7109375" style="49" customWidth="1"/>
    <col min="4353" max="4357" width="0" style="49" hidden="1" customWidth="1"/>
    <col min="4358" max="4596" width="9.140625" style="49"/>
    <col min="4597" max="4597" width="15.7109375" style="49" customWidth="1"/>
    <col min="4598" max="4598" width="9.5703125" style="49" customWidth="1"/>
    <col min="4599" max="4599" width="10.7109375" style="49" customWidth="1"/>
    <col min="4600" max="4600" width="15.7109375" style="49" customWidth="1"/>
    <col min="4601" max="4601" width="12.7109375" style="49" customWidth="1"/>
    <col min="4602" max="4602" width="10.85546875" style="49" customWidth="1"/>
    <col min="4603" max="4603" width="20.7109375" style="49" customWidth="1"/>
    <col min="4604" max="4604" width="24.7109375" style="49" customWidth="1"/>
    <col min="4605" max="4606" width="60.7109375" style="49" customWidth="1"/>
    <col min="4607" max="4608" width="45.7109375" style="49" customWidth="1"/>
    <col min="4609" max="4613" width="0" style="49" hidden="1" customWidth="1"/>
    <col min="4614" max="4852" width="9.140625" style="49"/>
    <col min="4853" max="4853" width="15.7109375" style="49" customWidth="1"/>
    <col min="4854" max="4854" width="9.5703125" style="49" customWidth="1"/>
    <col min="4855" max="4855" width="10.7109375" style="49" customWidth="1"/>
    <col min="4856" max="4856" width="15.7109375" style="49" customWidth="1"/>
    <col min="4857" max="4857" width="12.7109375" style="49" customWidth="1"/>
    <col min="4858" max="4858" width="10.85546875" style="49" customWidth="1"/>
    <col min="4859" max="4859" width="20.7109375" style="49" customWidth="1"/>
    <col min="4860" max="4860" width="24.7109375" style="49" customWidth="1"/>
    <col min="4861" max="4862" width="60.7109375" style="49" customWidth="1"/>
    <col min="4863" max="4864" width="45.7109375" style="49" customWidth="1"/>
    <col min="4865" max="4869" width="0" style="49" hidden="1" customWidth="1"/>
    <col min="4870" max="5108" width="9.140625" style="49"/>
    <col min="5109" max="5109" width="15.7109375" style="49" customWidth="1"/>
    <col min="5110" max="5110" width="9.5703125" style="49" customWidth="1"/>
    <col min="5111" max="5111" width="10.7109375" style="49" customWidth="1"/>
    <col min="5112" max="5112" width="15.7109375" style="49" customWidth="1"/>
    <col min="5113" max="5113" width="12.7109375" style="49" customWidth="1"/>
    <col min="5114" max="5114" width="10.85546875" style="49" customWidth="1"/>
    <col min="5115" max="5115" width="20.7109375" style="49" customWidth="1"/>
    <col min="5116" max="5116" width="24.7109375" style="49" customWidth="1"/>
    <col min="5117" max="5118" width="60.7109375" style="49" customWidth="1"/>
    <col min="5119" max="5120" width="45.7109375" style="49" customWidth="1"/>
    <col min="5121" max="5125" width="0" style="49" hidden="1" customWidth="1"/>
    <col min="5126" max="5364" width="9.140625" style="49"/>
    <col min="5365" max="5365" width="15.7109375" style="49" customWidth="1"/>
    <col min="5366" max="5366" width="9.5703125" style="49" customWidth="1"/>
    <col min="5367" max="5367" width="10.7109375" style="49" customWidth="1"/>
    <col min="5368" max="5368" width="15.7109375" style="49" customWidth="1"/>
    <col min="5369" max="5369" width="12.7109375" style="49" customWidth="1"/>
    <col min="5370" max="5370" width="10.85546875" style="49" customWidth="1"/>
    <col min="5371" max="5371" width="20.7109375" style="49" customWidth="1"/>
    <col min="5372" max="5372" width="24.7109375" style="49" customWidth="1"/>
    <col min="5373" max="5374" width="60.7109375" style="49" customWidth="1"/>
    <col min="5375" max="5376" width="45.7109375" style="49" customWidth="1"/>
    <col min="5377" max="5381" width="0" style="49" hidden="1" customWidth="1"/>
    <col min="5382" max="5620" width="9.140625" style="49"/>
    <col min="5621" max="5621" width="15.7109375" style="49" customWidth="1"/>
    <col min="5622" max="5622" width="9.5703125" style="49" customWidth="1"/>
    <col min="5623" max="5623" width="10.7109375" style="49" customWidth="1"/>
    <col min="5624" max="5624" width="15.7109375" style="49" customWidth="1"/>
    <col min="5625" max="5625" width="12.7109375" style="49" customWidth="1"/>
    <col min="5626" max="5626" width="10.85546875" style="49" customWidth="1"/>
    <col min="5627" max="5627" width="20.7109375" style="49" customWidth="1"/>
    <col min="5628" max="5628" width="24.7109375" style="49" customWidth="1"/>
    <col min="5629" max="5630" width="60.7109375" style="49" customWidth="1"/>
    <col min="5631" max="5632" width="45.7109375" style="49" customWidth="1"/>
    <col min="5633" max="5637" width="0" style="49" hidden="1" customWidth="1"/>
    <col min="5638" max="5876" width="9.140625" style="49"/>
    <col min="5877" max="5877" width="15.7109375" style="49" customWidth="1"/>
    <col min="5878" max="5878" width="9.5703125" style="49" customWidth="1"/>
    <col min="5879" max="5879" width="10.7109375" style="49" customWidth="1"/>
    <col min="5880" max="5880" width="15.7109375" style="49" customWidth="1"/>
    <col min="5881" max="5881" width="12.7109375" style="49" customWidth="1"/>
    <col min="5882" max="5882" width="10.85546875" style="49" customWidth="1"/>
    <col min="5883" max="5883" width="20.7109375" style="49" customWidth="1"/>
    <col min="5884" max="5884" width="24.7109375" style="49" customWidth="1"/>
    <col min="5885" max="5886" width="60.7109375" style="49" customWidth="1"/>
    <col min="5887" max="5888" width="45.7109375" style="49" customWidth="1"/>
    <col min="5889" max="5893" width="0" style="49" hidden="1" customWidth="1"/>
    <col min="5894" max="6132" width="9.140625" style="49"/>
    <col min="6133" max="6133" width="15.7109375" style="49" customWidth="1"/>
    <col min="6134" max="6134" width="9.5703125" style="49" customWidth="1"/>
    <col min="6135" max="6135" width="10.7109375" style="49" customWidth="1"/>
    <col min="6136" max="6136" width="15.7109375" style="49" customWidth="1"/>
    <col min="6137" max="6137" width="12.7109375" style="49" customWidth="1"/>
    <col min="6138" max="6138" width="10.85546875" style="49" customWidth="1"/>
    <col min="6139" max="6139" width="20.7109375" style="49" customWidth="1"/>
    <col min="6140" max="6140" width="24.7109375" style="49" customWidth="1"/>
    <col min="6141" max="6142" width="60.7109375" style="49" customWidth="1"/>
    <col min="6143" max="6144" width="45.7109375" style="49" customWidth="1"/>
    <col min="6145" max="6149" width="0" style="49" hidden="1" customWidth="1"/>
    <col min="6150" max="6388" width="9.140625" style="49"/>
    <col min="6389" max="6389" width="15.7109375" style="49" customWidth="1"/>
    <col min="6390" max="6390" width="9.5703125" style="49" customWidth="1"/>
    <col min="6391" max="6391" width="10.7109375" style="49" customWidth="1"/>
    <col min="6392" max="6392" width="15.7109375" style="49" customWidth="1"/>
    <col min="6393" max="6393" width="12.7109375" style="49" customWidth="1"/>
    <col min="6394" max="6394" width="10.85546875" style="49" customWidth="1"/>
    <col min="6395" max="6395" width="20.7109375" style="49" customWidth="1"/>
    <col min="6396" max="6396" width="24.7109375" style="49" customWidth="1"/>
    <col min="6397" max="6398" width="60.7109375" style="49" customWidth="1"/>
    <col min="6399" max="6400" width="45.7109375" style="49" customWidth="1"/>
    <col min="6401" max="6405" width="0" style="49" hidden="1" customWidth="1"/>
    <col min="6406" max="6644" width="9.140625" style="49"/>
    <col min="6645" max="6645" width="15.7109375" style="49" customWidth="1"/>
    <col min="6646" max="6646" width="9.5703125" style="49" customWidth="1"/>
    <col min="6647" max="6647" width="10.7109375" style="49" customWidth="1"/>
    <col min="6648" max="6648" width="15.7109375" style="49" customWidth="1"/>
    <col min="6649" max="6649" width="12.7109375" style="49" customWidth="1"/>
    <col min="6650" max="6650" width="10.85546875" style="49" customWidth="1"/>
    <col min="6651" max="6651" width="20.7109375" style="49" customWidth="1"/>
    <col min="6652" max="6652" width="24.7109375" style="49" customWidth="1"/>
    <col min="6653" max="6654" width="60.7109375" style="49" customWidth="1"/>
    <col min="6655" max="6656" width="45.7109375" style="49" customWidth="1"/>
    <col min="6657" max="6661" width="0" style="49" hidden="1" customWidth="1"/>
    <col min="6662" max="6900" width="9.140625" style="49"/>
    <col min="6901" max="6901" width="15.7109375" style="49" customWidth="1"/>
    <col min="6902" max="6902" width="9.5703125" style="49" customWidth="1"/>
    <col min="6903" max="6903" width="10.7109375" style="49" customWidth="1"/>
    <col min="6904" max="6904" width="15.7109375" style="49" customWidth="1"/>
    <col min="6905" max="6905" width="12.7109375" style="49" customWidth="1"/>
    <col min="6906" max="6906" width="10.85546875" style="49" customWidth="1"/>
    <col min="6907" max="6907" width="20.7109375" style="49" customWidth="1"/>
    <col min="6908" max="6908" width="24.7109375" style="49" customWidth="1"/>
    <col min="6909" max="6910" width="60.7109375" style="49" customWidth="1"/>
    <col min="6911" max="6912" width="45.7109375" style="49" customWidth="1"/>
    <col min="6913" max="6917" width="0" style="49" hidden="1" customWidth="1"/>
    <col min="6918" max="7156" width="9.140625" style="49"/>
    <col min="7157" max="7157" width="15.7109375" style="49" customWidth="1"/>
    <col min="7158" max="7158" width="9.5703125" style="49" customWidth="1"/>
    <col min="7159" max="7159" width="10.7109375" style="49" customWidth="1"/>
    <col min="7160" max="7160" width="15.7109375" style="49" customWidth="1"/>
    <col min="7161" max="7161" width="12.7109375" style="49" customWidth="1"/>
    <col min="7162" max="7162" width="10.85546875" style="49" customWidth="1"/>
    <col min="7163" max="7163" width="20.7109375" style="49" customWidth="1"/>
    <col min="7164" max="7164" width="24.7109375" style="49" customWidth="1"/>
    <col min="7165" max="7166" width="60.7109375" style="49" customWidth="1"/>
    <col min="7167" max="7168" width="45.7109375" style="49" customWidth="1"/>
    <col min="7169" max="7173" width="0" style="49" hidden="1" customWidth="1"/>
    <col min="7174" max="7412" width="9.140625" style="49"/>
    <col min="7413" max="7413" width="15.7109375" style="49" customWidth="1"/>
    <col min="7414" max="7414" width="9.5703125" style="49" customWidth="1"/>
    <col min="7415" max="7415" width="10.7109375" style="49" customWidth="1"/>
    <col min="7416" max="7416" width="15.7109375" style="49" customWidth="1"/>
    <col min="7417" max="7417" width="12.7109375" style="49" customWidth="1"/>
    <col min="7418" max="7418" width="10.85546875" style="49" customWidth="1"/>
    <col min="7419" max="7419" width="20.7109375" style="49" customWidth="1"/>
    <col min="7420" max="7420" width="24.7109375" style="49" customWidth="1"/>
    <col min="7421" max="7422" width="60.7109375" style="49" customWidth="1"/>
    <col min="7423" max="7424" width="45.7109375" style="49" customWidth="1"/>
    <col min="7425" max="7429" width="0" style="49" hidden="1" customWidth="1"/>
    <col min="7430" max="7668" width="9.140625" style="49"/>
    <col min="7669" max="7669" width="15.7109375" style="49" customWidth="1"/>
    <col min="7670" max="7670" width="9.5703125" style="49" customWidth="1"/>
    <col min="7671" max="7671" width="10.7109375" style="49" customWidth="1"/>
    <col min="7672" max="7672" width="15.7109375" style="49" customWidth="1"/>
    <col min="7673" max="7673" width="12.7109375" style="49" customWidth="1"/>
    <col min="7674" max="7674" width="10.85546875" style="49" customWidth="1"/>
    <col min="7675" max="7675" width="20.7109375" style="49" customWidth="1"/>
    <col min="7676" max="7676" width="24.7109375" style="49" customWidth="1"/>
    <col min="7677" max="7678" width="60.7109375" style="49" customWidth="1"/>
    <col min="7679" max="7680" width="45.7109375" style="49" customWidth="1"/>
    <col min="7681" max="7685" width="0" style="49" hidden="1" customWidth="1"/>
    <col min="7686" max="7924" width="9.140625" style="49"/>
    <col min="7925" max="7925" width="15.7109375" style="49" customWidth="1"/>
    <col min="7926" max="7926" width="9.5703125" style="49" customWidth="1"/>
    <col min="7927" max="7927" width="10.7109375" style="49" customWidth="1"/>
    <col min="7928" max="7928" width="15.7109375" style="49" customWidth="1"/>
    <col min="7929" max="7929" width="12.7109375" style="49" customWidth="1"/>
    <col min="7930" max="7930" width="10.85546875" style="49" customWidth="1"/>
    <col min="7931" max="7931" width="20.7109375" style="49" customWidth="1"/>
    <col min="7932" max="7932" width="24.7109375" style="49" customWidth="1"/>
    <col min="7933" max="7934" width="60.7109375" style="49" customWidth="1"/>
    <col min="7935" max="7936" width="45.7109375" style="49" customWidth="1"/>
    <col min="7937" max="7941" width="0" style="49" hidden="1" customWidth="1"/>
    <col min="7942" max="8180" width="9.140625" style="49"/>
    <col min="8181" max="8181" width="15.7109375" style="49" customWidth="1"/>
    <col min="8182" max="8182" width="9.5703125" style="49" customWidth="1"/>
    <col min="8183" max="8183" width="10.7109375" style="49" customWidth="1"/>
    <col min="8184" max="8184" width="15.7109375" style="49" customWidth="1"/>
    <col min="8185" max="8185" width="12.7109375" style="49" customWidth="1"/>
    <col min="8186" max="8186" width="10.85546875" style="49" customWidth="1"/>
    <col min="8187" max="8187" width="20.7109375" style="49" customWidth="1"/>
    <col min="8188" max="8188" width="24.7109375" style="49" customWidth="1"/>
    <col min="8189" max="8190" width="60.7109375" style="49" customWidth="1"/>
    <col min="8191" max="8192" width="45.7109375" style="49" customWidth="1"/>
    <col min="8193" max="8197" width="0" style="49" hidden="1" customWidth="1"/>
    <col min="8198" max="8436" width="9.140625" style="49"/>
    <col min="8437" max="8437" width="15.7109375" style="49" customWidth="1"/>
    <col min="8438" max="8438" width="9.5703125" style="49" customWidth="1"/>
    <col min="8439" max="8439" width="10.7109375" style="49" customWidth="1"/>
    <col min="8440" max="8440" width="15.7109375" style="49" customWidth="1"/>
    <col min="8441" max="8441" width="12.7109375" style="49" customWidth="1"/>
    <col min="8442" max="8442" width="10.85546875" style="49" customWidth="1"/>
    <col min="8443" max="8443" width="20.7109375" style="49" customWidth="1"/>
    <col min="8444" max="8444" width="24.7109375" style="49" customWidth="1"/>
    <col min="8445" max="8446" width="60.7109375" style="49" customWidth="1"/>
    <col min="8447" max="8448" width="45.7109375" style="49" customWidth="1"/>
    <col min="8449" max="8453" width="0" style="49" hidden="1" customWidth="1"/>
    <col min="8454" max="8692" width="9.140625" style="49"/>
    <col min="8693" max="8693" width="15.7109375" style="49" customWidth="1"/>
    <col min="8694" max="8694" width="9.5703125" style="49" customWidth="1"/>
    <col min="8695" max="8695" width="10.7109375" style="49" customWidth="1"/>
    <col min="8696" max="8696" width="15.7109375" style="49" customWidth="1"/>
    <col min="8697" max="8697" width="12.7109375" style="49" customWidth="1"/>
    <col min="8698" max="8698" width="10.85546875" style="49" customWidth="1"/>
    <col min="8699" max="8699" width="20.7109375" style="49" customWidth="1"/>
    <col min="8700" max="8700" width="24.7109375" style="49" customWidth="1"/>
    <col min="8701" max="8702" width="60.7109375" style="49" customWidth="1"/>
    <col min="8703" max="8704" width="45.7109375" style="49" customWidth="1"/>
    <col min="8705" max="8709" width="0" style="49" hidden="1" customWidth="1"/>
    <col min="8710" max="8948" width="9.140625" style="49"/>
    <col min="8949" max="8949" width="15.7109375" style="49" customWidth="1"/>
    <col min="8950" max="8950" width="9.5703125" style="49" customWidth="1"/>
    <col min="8951" max="8951" width="10.7109375" style="49" customWidth="1"/>
    <col min="8952" max="8952" width="15.7109375" style="49" customWidth="1"/>
    <col min="8953" max="8953" width="12.7109375" style="49" customWidth="1"/>
    <col min="8954" max="8954" width="10.85546875" style="49" customWidth="1"/>
    <col min="8955" max="8955" width="20.7109375" style="49" customWidth="1"/>
    <col min="8956" max="8956" width="24.7109375" style="49" customWidth="1"/>
    <col min="8957" max="8958" width="60.7109375" style="49" customWidth="1"/>
    <col min="8959" max="8960" width="45.7109375" style="49" customWidth="1"/>
    <col min="8961" max="8965" width="0" style="49" hidden="1" customWidth="1"/>
    <col min="8966" max="9204" width="9.140625" style="49"/>
    <col min="9205" max="9205" width="15.7109375" style="49" customWidth="1"/>
    <col min="9206" max="9206" width="9.5703125" style="49" customWidth="1"/>
    <col min="9207" max="9207" width="10.7109375" style="49" customWidth="1"/>
    <col min="9208" max="9208" width="15.7109375" style="49" customWidth="1"/>
    <col min="9209" max="9209" width="12.7109375" style="49" customWidth="1"/>
    <col min="9210" max="9210" width="10.85546875" style="49" customWidth="1"/>
    <col min="9211" max="9211" width="20.7109375" style="49" customWidth="1"/>
    <col min="9212" max="9212" width="24.7109375" style="49" customWidth="1"/>
    <col min="9213" max="9214" width="60.7109375" style="49" customWidth="1"/>
    <col min="9215" max="9216" width="45.7109375" style="49" customWidth="1"/>
    <col min="9217" max="9221" width="0" style="49" hidden="1" customWidth="1"/>
    <col min="9222" max="9460" width="9.140625" style="49"/>
    <col min="9461" max="9461" width="15.7109375" style="49" customWidth="1"/>
    <col min="9462" max="9462" width="9.5703125" style="49" customWidth="1"/>
    <col min="9463" max="9463" width="10.7109375" style="49" customWidth="1"/>
    <col min="9464" max="9464" width="15.7109375" style="49" customWidth="1"/>
    <col min="9465" max="9465" width="12.7109375" style="49" customWidth="1"/>
    <col min="9466" max="9466" width="10.85546875" style="49" customWidth="1"/>
    <col min="9467" max="9467" width="20.7109375" style="49" customWidth="1"/>
    <col min="9468" max="9468" width="24.7109375" style="49" customWidth="1"/>
    <col min="9469" max="9470" width="60.7109375" style="49" customWidth="1"/>
    <col min="9471" max="9472" width="45.7109375" style="49" customWidth="1"/>
    <col min="9473" max="9477" width="0" style="49" hidden="1" customWidth="1"/>
    <col min="9478" max="9716" width="9.140625" style="49"/>
    <col min="9717" max="9717" width="15.7109375" style="49" customWidth="1"/>
    <col min="9718" max="9718" width="9.5703125" style="49" customWidth="1"/>
    <col min="9719" max="9719" width="10.7109375" style="49" customWidth="1"/>
    <col min="9720" max="9720" width="15.7109375" style="49" customWidth="1"/>
    <col min="9721" max="9721" width="12.7109375" style="49" customWidth="1"/>
    <col min="9722" max="9722" width="10.85546875" style="49" customWidth="1"/>
    <col min="9723" max="9723" width="20.7109375" style="49" customWidth="1"/>
    <col min="9724" max="9724" width="24.7109375" style="49" customWidth="1"/>
    <col min="9725" max="9726" width="60.7109375" style="49" customWidth="1"/>
    <col min="9727" max="9728" width="45.7109375" style="49" customWidth="1"/>
    <col min="9729" max="9733" width="0" style="49" hidden="1" customWidth="1"/>
    <col min="9734" max="9972" width="9.140625" style="49"/>
    <col min="9973" max="9973" width="15.7109375" style="49" customWidth="1"/>
    <col min="9974" max="9974" width="9.5703125" style="49" customWidth="1"/>
    <col min="9975" max="9975" width="10.7109375" style="49" customWidth="1"/>
    <col min="9976" max="9976" width="15.7109375" style="49" customWidth="1"/>
    <col min="9977" max="9977" width="12.7109375" style="49" customWidth="1"/>
    <col min="9978" max="9978" width="10.85546875" style="49" customWidth="1"/>
    <col min="9979" max="9979" width="20.7109375" style="49" customWidth="1"/>
    <col min="9980" max="9980" width="24.7109375" style="49" customWidth="1"/>
    <col min="9981" max="9982" width="60.7109375" style="49" customWidth="1"/>
    <col min="9983" max="9984" width="45.7109375" style="49" customWidth="1"/>
    <col min="9985" max="9989" width="0" style="49" hidden="1" customWidth="1"/>
    <col min="9990" max="10228" width="9.140625" style="49"/>
    <col min="10229" max="10229" width="15.7109375" style="49" customWidth="1"/>
    <col min="10230" max="10230" width="9.5703125" style="49" customWidth="1"/>
    <col min="10231" max="10231" width="10.7109375" style="49" customWidth="1"/>
    <col min="10232" max="10232" width="15.7109375" style="49" customWidth="1"/>
    <col min="10233" max="10233" width="12.7109375" style="49" customWidth="1"/>
    <col min="10234" max="10234" width="10.85546875" style="49" customWidth="1"/>
    <col min="10235" max="10235" width="20.7109375" style="49" customWidth="1"/>
    <col min="10236" max="10236" width="24.7109375" style="49" customWidth="1"/>
    <col min="10237" max="10238" width="60.7109375" style="49" customWidth="1"/>
    <col min="10239" max="10240" width="45.7109375" style="49" customWidth="1"/>
    <col min="10241" max="10245" width="0" style="49" hidden="1" customWidth="1"/>
    <col min="10246" max="10484" width="9.140625" style="49"/>
    <col min="10485" max="10485" width="15.7109375" style="49" customWidth="1"/>
    <col min="10486" max="10486" width="9.5703125" style="49" customWidth="1"/>
    <col min="10487" max="10487" width="10.7109375" style="49" customWidth="1"/>
    <col min="10488" max="10488" width="15.7109375" style="49" customWidth="1"/>
    <col min="10489" max="10489" width="12.7109375" style="49" customWidth="1"/>
    <col min="10490" max="10490" width="10.85546875" style="49" customWidth="1"/>
    <col min="10491" max="10491" width="20.7109375" style="49" customWidth="1"/>
    <col min="10492" max="10492" width="24.7109375" style="49" customWidth="1"/>
    <col min="10493" max="10494" width="60.7109375" style="49" customWidth="1"/>
    <col min="10495" max="10496" width="45.7109375" style="49" customWidth="1"/>
    <col min="10497" max="10501" width="0" style="49" hidden="1" customWidth="1"/>
    <col min="10502" max="10740" width="9.140625" style="49"/>
    <col min="10741" max="10741" width="15.7109375" style="49" customWidth="1"/>
    <col min="10742" max="10742" width="9.5703125" style="49" customWidth="1"/>
    <col min="10743" max="10743" width="10.7109375" style="49" customWidth="1"/>
    <col min="10744" max="10744" width="15.7109375" style="49" customWidth="1"/>
    <col min="10745" max="10745" width="12.7109375" style="49" customWidth="1"/>
    <col min="10746" max="10746" width="10.85546875" style="49" customWidth="1"/>
    <col min="10747" max="10747" width="20.7109375" style="49" customWidth="1"/>
    <col min="10748" max="10748" width="24.7109375" style="49" customWidth="1"/>
    <col min="10749" max="10750" width="60.7109375" style="49" customWidth="1"/>
    <col min="10751" max="10752" width="45.7109375" style="49" customWidth="1"/>
    <col min="10753" max="10757" width="0" style="49" hidden="1" customWidth="1"/>
    <col min="10758" max="10996" width="9.140625" style="49"/>
    <col min="10997" max="10997" width="15.7109375" style="49" customWidth="1"/>
    <col min="10998" max="10998" width="9.5703125" style="49" customWidth="1"/>
    <col min="10999" max="10999" width="10.7109375" style="49" customWidth="1"/>
    <col min="11000" max="11000" width="15.7109375" style="49" customWidth="1"/>
    <col min="11001" max="11001" width="12.7109375" style="49" customWidth="1"/>
    <col min="11002" max="11002" width="10.85546875" style="49" customWidth="1"/>
    <col min="11003" max="11003" width="20.7109375" style="49" customWidth="1"/>
    <col min="11004" max="11004" width="24.7109375" style="49" customWidth="1"/>
    <col min="11005" max="11006" width="60.7109375" style="49" customWidth="1"/>
    <col min="11007" max="11008" width="45.7109375" style="49" customWidth="1"/>
    <col min="11009" max="11013" width="0" style="49" hidden="1" customWidth="1"/>
    <col min="11014" max="11252" width="9.140625" style="49"/>
    <col min="11253" max="11253" width="15.7109375" style="49" customWidth="1"/>
    <col min="11254" max="11254" width="9.5703125" style="49" customWidth="1"/>
    <col min="11255" max="11255" width="10.7109375" style="49" customWidth="1"/>
    <col min="11256" max="11256" width="15.7109375" style="49" customWidth="1"/>
    <col min="11257" max="11257" width="12.7109375" style="49" customWidth="1"/>
    <col min="11258" max="11258" width="10.85546875" style="49" customWidth="1"/>
    <col min="11259" max="11259" width="20.7109375" style="49" customWidth="1"/>
    <col min="11260" max="11260" width="24.7109375" style="49" customWidth="1"/>
    <col min="11261" max="11262" width="60.7109375" style="49" customWidth="1"/>
    <col min="11263" max="11264" width="45.7109375" style="49" customWidth="1"/>
    <col min="11265" max="11269" width="0" style="49" hidden="1" customWidth="1"/>
    <col min="11270" max="11508" width="9.140625" style="49"/>
    <col min="11509" max="11509" width="15.7109375" style="49" customWidth="1"/>
    <col min="11510" max="11510" width="9.5703125" style="49" customWidth="1"/>
    <col min="11511" max="11511" width="10.7109375" style="49" customWidth="1"/>
    <col min="11512" max="11512" width="15.7109375" style="49" customWidth="1"/>
    <col min="11513" max="11513" width="12.7109375" style="49" customWidth="1"/>
    <col min="11514" max="11514" width="10.85546875" style="49" customWidth="1"/>
    <col min="11515" max="11515" width="20.7109375" style="49" customWidth="1"/>
    <col min="11516" max="11516" width="24.7109375" style="49" customWidth="1"/>
    <col min="11517" max="11518" width="60.7109375" style="49" customWidth="1"/>
    <col min="11519" max="11520" width="45.7109375" style="49" customWidth="1"/>
    <col min="11521" max="11525" width="0" style="49" hidden="1" customWidth="1"/>
    <col min="11526" max="11764" width="9.140625" style="49"/>
    <col min="11765" max="11765" width="15.7109375" style="49" customWidth="1"/>
    <col min="11766" max="11766" width="9.5703125" style="49" customWidth="1"/>
    <col min="11767" max="11767" width="10.7109375" style="49" customWidth="1"/>
    <col min="11768" max="11768" width="15.7109375" style="49" customWidth="1"/>
    <col min="11769" max="11769" width="12.7109375" style="49" customWidth="1"/>
    <col min="11770" max="11770" width="10.85546875" style="49" customWidth="1"/>
    <col min="11771" max="11771" width="20.7109375" style="49" customWidth="1"/>
    <col min="11772" max="11772" width="24.7109375" style="49" customWidth="1"/>
    <col min="11773" max="11774" width="60.7109375" style="49" customWidth="1"/>
    <col min="11775" max="11776" width="45.7109375" style="49" customWidth="1"/>
    <col min="11777" max="11781" width="0" style="49" hidden="1" customWidth="1"/>
    <col min="11782" max="12020" width="9.140625" style="49"/>
    <col min="12021" max="12021" width="15.7109375" style="49" customWidth="1"/>
    <col min="12022" max="12022" width="9.5703125" style="49" customWidth="1"/>
    <col min="12023" max="12023" width="10.7109375" style="49" customWidth="1"/>
    <col min="12024" max="12024" width="15.7109375" style="49" customWidth="1"/>
    <col min="12025" max="12025" width="12.7109375" style="49" customWidth="1"/>
    <col min="12026" max="12026" width="10.85546875" style="49" customWidth="1"/>
    <col min="12027" max="12027" width="20.7109375" style="49" customWidth="1"/>
    <col min="12028" max="12028" width="24.7109375" style="49" customWidth="1"/>
    <col min="12029" max="12030" width="60.7109375" style="49" customWidth="1"/>
    <col min="12031" max="12032" width="45.7109375" style="49" customWidth="1"/>
    <col min="12033" max="12037" width="0" style="49" hidden="1" customWidth="1"/>
    <col min="12038" max="12276" width="9.140625" style="49"/>
    <col min="12277" max="12277" width="15.7109375" style="49" customWidth="1"/>
    <col min="12278" max="12278" width="9.5703125" style="49" customWidth="1"/>
    <col min="12279" max="12279" width="10.7109375" style="49" customWidth="1"/>
    <col min="12280" max="12280" width="15.7109375" style="49" customWidth="1"/>
    <col min="12281" max="12281" width="12.7109375" style="49" customWidth="1"/>
    <col min="12282" max="12282" width="10.85546875" style="49" customWidth="1"/>
    <col min="12283" max="12283" width="20.7109375" style="49" customWidth="1"/>
    <col min="12284" max="12284" width="24.7109375" style="49" customWidth="1"/>
    <col min="12285" max="12286" width="60.7109375" style="49" customWidth="1"/>
    <col min="12287" max="12288" width="45.7109375" style="49" customWidth="1"/>
    <col min="12289" max="12293" width="0" style="49" hidden="1" customWidth="1"/>
    <col min="12294" max="12532" width="9.140625" style="49"/>
    <col min="12533" max="12533" width="15.7109375" style="49" customWidth="1"/>
    <col min="12534" max="12534" width="9.5703125" style="49" customWidth="1"/>
    <col min="12535" max="12535" width="10.7109375" style="49" customWidth="1"/>
    <col min="12536" max="12536" width="15.7109375" style="49" customWidth="1"/>
    <col min="12537" max="12537" width="12.7109375" style="49" customWidth="1"/>
    <col min="12538" max="12538" width="10.85546875" style="49" customWidth="1"/>
    <col min="12539" max="12539" width="20.7109375" style="49" customWidth="1"/>
    <col min="12540" max="12540" width="24.7109375" style="49" customWidth="1"/>
    <col min="12541" max="12542" width="60.7109375" style="49" customWidth="1"/>
    <col min="12543" max="12544" width="45.7109375" style="49" customWidth="1"/>
    <col min="12545" max="12549" width="0" style="49" hidden="1" customWidth="1"/>
    <col min="12550" max="12788" width="9.140625" style="49"/>
    <col min="12789" max="12789" width="15.7109375" style="49" customWidth="1"/>
    <col min="12790" max="12790" width="9.5703125" style="49" customWidth="1"/>
    <col min="12791" max="12791" width="10.7109375" style="49" customWidth="1"/>
    <col min="12792" max="12792" width="15.7109375" style="49" customWidth="1"/>
    <col min="12793" max="12793" width="12.7109375" style="49" customWidth="1"/>
    <col min="12794" max="12794" width="10.85546875" style="49" customWidth="1"/>
    <col min="12795" max="12795" width="20.7109375" style="49" customWidth="1"/>
    <col min="12796" max="12796" width="24.7109375" style="49" customWidth="1"/>
    <col min="12797" max="12798" width="60.7109375" style="49" customWidth="1"/>
    <col min="12799" max="12800" width="45.7109375" style="49" customWidth="1"/>
    <col min="12801" max="12805" width="0" style="49" hidden="1" customWidth="1"/>
    <col min="12806" max="13044" width="9.140625" style="49"/>
    <col min="13045" max="13045" width="15.7109375" style="49" customWidth="1"/>
    <col min="13046" max="13046" width="9.5703125" style="49" customWidth="1"/>
    <col min="13047" max="13047" width="10.7109375" style="49" customWidth="1"/>
    <col min="13048" max="13048" width="15.7109375" style="49" customWidth="1"/>
    <col min="13049" max="13049" width="12.7109375" style="49" customWidth="1"/>
    <col min="13050" max="13050" width="10.85546875" style="49" customWidth="1"/>
    <col min="13051" max="13051" width="20.7109375" style="49" customWidth="1"/>
    <col min="13052" max="13052" width="24.7109375" style="49" customWidth="1"/>
    <col min="13053" max="13054" width="60.7109375" style="49" customWidth="1"/>
    <col min="13055" max="13056" width="45.7109375" style="49" customWidth="1"/>
    <col min="13057" max="13061" width="0" style="49" hidden="1" customWidth="1"/>
    <col min="13062" max="13300" width="9.140625" style="49"/>
    <col min="13301" max="13301" width="15.7109375" style="49" customWidth="1"/>
    <col min="13302" max="13302" width="9.5703125" style="49" customWidth="1"/>
    <col min="13303" max="13303" width="10.7109375" style="49" customWidth="1"/>
    <col min="13304" max="13304" width="15.7109375" style="49" customWidth="1"/>
    <col min="13305" max="13305" width="12.7109375" style="49" customWidth="1"/>
    <col min="13306" max="13306" width="10.85546875" style="49" customWidth="1"/>
    <col min="13307" max="13307" width="20.7109375" style="49" customWidth="1"/>
    <col min="13308" max="13308" width="24.7109375" style="49" customWidth="1"/>
    <col min="13309" max="13310" width="60.7109375" style="49" customWidth="1"/>
    <col min="13311" max="13312" width="45.7109375" style="49" customWidth="1"/>
    <col min="13313" max="13317" width="0" style="49" hidden="1" customWidth="1"/>
    <col min="13318" max="13556" width="9.140625" style="49"/>
    <col min="13557" max="13557" width="15.7109375" style="49" customWidth="1"/>
    <col min="13558" max="13558" width="9.5703125" style="49" customWidth="1"/>
    <col min="13559" max="13559" width="10.7109375" style="49" customWidth="1"/>
    <col min="13560" max="13560" width="15.7109375" style="49" customWidth="1"/>
    <col min="13561" max="13561" width="12.7109375" style="49" customWidth="1"/>
    <col min="13562" max="13562" width="10.85546875" style="49" customWidth="1"/>
    <col min="13563" max="13563" width="20.7109375" style="49" customWidth="1"/>
    <col min="13564" max="13564" width="24.7109375" style="49" customWidth="1"/>
    <col min="13565" max="13566" width="60.7109375" style="49" customWidth="1"/>
    <col min="13567" max="13568" width="45.7109375" style="49" customWidth="1"/>
    <col min="13569" max="13573" width="0" style="49" hidden="1" customWidth="1"/>
    <col min="13574" max="13812" width="9.140625" style="49"/>
    <col min="13813" max="13813" width="15.7109375" style="49" customWidth="1"/>
    <col min="13814" max="13814" width="9.5703125" style="49" customWidth="1"/>
    <col min="13815" max="13815" width="10.7109375" style="49" customWidth="1"/>
    <col min="13816" max="13816" width="15.7109375" style="49" customWidth="1"/>
    <col min="13817" max="13817" width="12.7109375" style="49" customWidth="1"/>
    <col min="13818" max="13818" width="10.85546875" style="49" customWidth="1"/>
    <col min="13819" max="13819" width="20.7109375" style="49" customWidth="1"/>
    <col min="13820" max="13820" width="24.7109375" style="49" customWidth="1"/>
    <col min="13821" max="13822" width="60.7109375" style="49" customWidth="1"/>
    <col min="13823" max="13824" width="45.7109375" style="49" customWidth="1"/>
    <col min="13825" max="13829" width="0" style="49" hidden="1" customWidth="1"/>
    <col min="13830" max="14068" width="9.140625" style="49"/>
    <col min="14069" max="14069" width="15.7109375" style="49" customWidth="1"/>
    <col min="14070" max="14070" width="9.5703125" style="49" customWidth="1"/>
    <col min="14071" max="14071" width="10.7109375" style="49" customWidth="1"/>
    <col min="14072" max="14072" width="15.7109375" style="49" customWidth="1"/>
    <col min="14073" max="14073" width="12.7109375" style="49" customWidth="1"/>
    <col min="14074" max="14074" width="10.85546875" style="49" customWidth="1"/>
    <col min="14075" max="14075" width="20.7109375" style="49" customWidth="1"/>
    <col min="14076" max="14076" width="24.7109375" style="49" customWidth="1"/>
    <col min="14077" max="14078" width="60.7109375" style="49" customWidth="1"/>
    <col min="14079" max="14080" width="45.7109375" style="49" customWidth="1"/>
    <col min="14081" max="14085" width="0" style="49" hidden="1" customWidth="1"/>
    <col min="14086" max="14324" width="9.140625" style="49"/>
    <col min="14325" max="14325" width="15.7109375" style="49" customWidth="1"/>
    <col min="14326" max="14326" width="9.5703125" style="49" customWidth="1"/>
    <col min="14327" max="14327" width="10.7109375" style="49" customWidth="1"/>
    <col min="14328" max="14328" width="15.7109375" style="49" customWidth="1"/>
    <col min="14329" max="14329" width="12.7109375" style="49" customWidth="1"/>
    <col min="14330" max="14330" width="10.85546875" style="49" customWidth="1"/>
    <col min="14331" max="14331" width="20.7109375" style="49" customWidth="1"/>
    <col min="14332" max="14332" width="24.7109375" style="49" customWidth="1"/>
    <col min="14333" max="14334" width="60.7109375" style="49" customWidth="1"/>
    <col min="14335" max="14336" width="45.7109375" style="49" customWidth="1"/>
    <col min="14337" max="14341" width="0" style="49" hidden="1" customWidth="1"/>
    <col min="14342" max="14580" width="9.140625" style="49"/>
    <col min="14581" max="14581" width="15.7109375" style="49" customWidth="1"/>
    <col min="14582" max="14582" width="9.5703125" style="49" customWidth="1"/>
    <col min="14583" max="14583" width="10.7109375" style="49" customWidth="1"/>
    <col min="14584" max="14584" width="15.7109375" style="49" customWidth="1"/>
    <col min="14585" max="14585" width="12.7109375" style="49" customWidth="1"/>
    <col min="14586" max="14586" width="10.85546875" style="49" customWidth="1"/>
    <col min="14587" max="14587" width="20.7109375" style="49" customWidth="1"/>
    <col min="14588" max="14588" width="24.7109375" style="49" customWidth="1"/>
    <col min="14589" max="14590" width="60.7109375" style="49" customWidth="1"/>
    <col min="14591" max="14592" width="45.7109375" style="49" customWidth="1"/>
    <col min="14593" max="14597" width="0" style="49" hidden="1" customWidth="1"/>
    <col min="14598" max="14836" width="9.140625" style="49"/>
    <col min="14837" max="14837" width="15.7109375" style="49" customWidth="1"/>
    <col min="14838" max="14838" width="9.5703125" style="49" customWidth="1"/>
    <col min="14839" max="14839" width="10.7109375" style="49" customWidth="1"/>
    <col min="14840" max="14840" width="15.7109375" style="49" customWidth="1"/>
    <col min="14841" max="14841" width="12.7109375" style="49" customWidth="1"/>
    <col min="14842" max="14842" width="10.85546875" style="49" customWidth="1"/>
    <col min="14843" max="14843" width="20.7109375" style="49" customWidth="1"/>
    <col min="14844" max="14844" width="24.7109375" style="49" customWidth="1"/>
    <col min="14845" max="14846" width="60.7109375" style="49" customWidth="1"/>
    <col min="14847" max="14848" width="45.7109375" style="49" customWidth="1"/>
    <col min="14849" max="14853" width="0" style="49" hidden="1" customWidth="1"/>
    <col min="14854" max="15092" width="9.140625" style="49"/>
    <col min="15093" max="15093" width="15.7109375" style="49" customWidth="1"/>
    <col min="15094" max="15094" width="9.5703125" style="49" customWidth="1"/>
    <col min="15095" max="15095" width="10.7109375" style="49" customWidth="1"/>
    <col min="15096" max="15096" width="15.7109375" style="49" customWidth="1"/>
    <col min="15097" max="15097" width="12.7109375" style="49" customWidth="1"/>
    <col min="15098" max="15098" width="10.85546875" style="49" customWidth="1"/>
    <col min="15099" max="15099" width="20.7109375" style="49" customWidth="1"/>
    <col min="15100" max="15100" width="24.7109375" style="49" customWidth="1"/>
    <col min="15101" max="15102" width="60.7109375" style="49" customWidth="1"/>
    <col min="15103" max="15104" width="45.7109375" style="49" customWidth="1"/>
    <col min="15105" max="15109" width="0" style="49" hidden="1" customWidth="1"/>
    <col min="15110" max="15348" width="9.140625" style="49"/>
    <col min="15349" max="15349" width="15.7109375" style="49" customWidth="1"/>
    <col min="15350" max="15350" width="9.5703125" style="49" customWidth="1"/>
    <col min="15351" max="15351" width="10.7109375" style="49" customWidth="1"/>
    <col min="15352" max="15352" width="15.7109375" style="49" customWidth="1"/>
    <col min="15353" max="15353" width="12.7109375" style="49" customWidth="1"/>
    <col min="15354" max="15354" width="10.85546875" style="49" customWidth="1"/>
    <col min="15355" max="15355" width="20.7109375" style="49" customWidth="1"/>
    <col min="15356" max="15356" width="24.7109375" style="49" customWidth="1"/>
    <col min="15357" max="15358" width="60.7109375" style="49" customWidth="1"/>
    <col min="15359" max="15360" width="45.7109375" style="49" customWidth="1"/>
    <col min="15361" max="15365" width="0" style="49" hidden="1" customWidth="1"/>
    <col min="15366" max="15604" width="9.140625" style="49"/>
    <col min="15605" max="15605" width="15.7109375" style="49" customWidth="1"/>
    <col min="15606" max="15606" width="9.5703125" style="49" customWidth="1"/>
    <col min="15607" max="15607" width="10.7109375" style="49" customWidth="1"/>
    <col min="15608" max="15608" width="15.7109375" style="49" customWidth="1"/>
    <col min="15609" max="15609" width="12.7109375" style="49" customWidth="1"/>
    <col min="15610" max="15610" width="10.85546875" style="49" customWidth="1"/>
    <col min="15611" max="15611" width="20.7109375" style="49" customWidth="1"/>
    <col min="15612" max="15612" width="24.7109375" style="49" customWidth="1"/>
    <col min="15613" max="15614" width="60.7109375" style="49" customWidth="1"/>
    <col min="15615" max="15616" width="45.7109375" style="49" customWidth="1"/>
    <col min="15617" max="15621" width="0" style="49" hidden="1" customWidth="1"/>
    <col min="15622" max="15860" width="9.140625" style="49"/>
    <col min="15861" max="15861" width="15.7109375" style="49" customWidth="1"/>
    <col min="15862" max="15862" width="9.5703125" style="49" customWidth="1"/>
    <col min="15863" max="15863" width="10.7109375" style="49" customWidth="1"/>
    <col min="15864" max="15864" width="15.7109375" style="49" customWidth="1"/>
    <col min="15865" max="15865" width="12.7109375" style="49" customWidth="1"/>
    <col min="15866" max="15866" width="10.85546875" style="49" customWidth="1"/>
    <col min="15867" max="15867" width="20.7109375" style="49" customWidth="1"/>
    <col min="15868" max="15868" width="24.7109375" style="49" customWidth="1"/>
    <col min="15869" max="15870" width="60.7109375" style="49" customWidth="1"/>
    <col min="15871" max="15872" width="45.7109375" style="49" customWidth="1"/>
    <col min="15873" max="15877" width="0" style="49" hidden="1" customWidth="1"/>
    <col min="15878" max="16116" width="9.140625" style="49"/>
    <col min="16117" max="16117" width="15.7109375" style="49" customWidth="1"/>
    <col min="16118" max="16118" width="9.5703125" style="49" customWidth="1"/>
    <col min="16119" max="16119" width="10.7109375" style="49" customWidth="1"/>
    <col min="16120" max="16120" width="15.7109375" style="49" customWidth="1"/>
    <col min="16121" max="16121" width="12.7109375" style="49" customWidth="1"/>
    <col min="16122" max="16122" width="10.85546875" style="49" customWidth="1"/>
    <col min="16123" max="16123" width="20.7109375" style="49" customWidth="1"/>
    <col min="16124" max="16124" width="24.7109375" style="49" customWidth="1"/>
    <col min="16125" max="16126" width="60.7109375" style="49" customWidth="1"/>
    <col min="16127" max="16128" width="45.7109375" style="49" customWidth="1"/>
    <col min="16129" max="16133" width="0" style="49" hidden="1" customWidth="1"/>
    <col min="16134" max="16384" width="9.140625" style="49"/>
  </cols>
  <sheetData>
    <row r="1" spans="1:8" s="166" customFormat="1" ht="18">
      <c r="B1" s="91" t="s">
        <v>171</v>
      </c>
      <c r="C1" s="91"/>
      <c r="D1" s="59"/>
      <c r="E1" s="91"/>
      <c r="F1" s="60"/>
      <c r="G1" s="61"/>
      <c r="H1" s="61"/>
    </row>
    <row r="2" spans="1:8" s="58" customFormat="1" ht="18">
      <c r="B2" s="91" t="s">
        <v>94</v>
      </c>
      <c r="C2" s="91"/>
      <c r="D2" s="59"/>
      <c r="E2" s="91"/>
      <c r="F2" s="60"/>
      <c r="G2" s="61"/>
      <c r="H2" s="61"/>
    </row>
    <row r="3" spans="1:8" s="62" customFormat="1" ht="16.5" thickBot="1">
      <c r="B3" s="79" t="s">
        <v>6</v>
      </c>
      <c r="C3" s="79" t="s">
        <v>7</v>
      </c>
      <c r="D3" s="80" t="s">
        <v>1</v>
      </c>
      <c r="E3" s="79" t="s">
        <v>8</v>
      </c>
      <c r="F3" s="81" t="s">
        <v>9</v>
      </c>
      <c r="G3" s="82" t="s">
        <v>10</v>
      </c>
      <c r="H3" s="82" t="s">
        <v>11</v>
      </c>
    </row>
    <row r="4" spans="1:8" s="85" customFormat="1">
      <c r="B4" s="83" t="s">
        <v>93</v>
      </c>
      <c r="C4" s="107"/>
      <c r="D4" s="108"/>
      <c r="E4" s="107"/>
      <c r="F4" s="106"/>
      <c r="G4" s="110"/>
      <c r="H4" s="110"/>
    </row>
    <row r="5" spans="1:8" s="85" customFormat="1">
      <c r="B5" s="83" t="s">
        <v>92</v>
      </c>
      <c r="C5" s="107"/>
      <c r="D5" s="108"/>
      <c r="E5" s="107"/>
      <c r="F5" s="106"/>
      <c r="G5" s="110"/>
      <c r="H5" s="110"/>
    </row>
    <row r="6" spans="1:8" s="85" customFormat="1">
      <c r="B6" s="83" t="s">
        <v>170</v>
      </c>
      <c r="C6" s="107"/>
      <c r="D6" s="108"/>
      <c r="E6" s="107"/>
      <c r="F6" s="106"/>
      <c r="G6" s="110"/>
      <c r="H6" s="110"/>
    </row>
    <row r="7" spans="1:8" s="85" customFormat="1" ht="51">
      <c r="A7" s="115"/>
      <c r="B7" s="114"/>
      <c r="C7" s="124"/>
      <c r="D7" s="125" t="s">
        <v>169</v>
      </c>
      <c r="E7" s="124" t="s">
        <v>24</v>
      </c>
      <c r="F7" s="39">
        <v>201.2</v>
      </c>
      <c r="G7" s="122"/>
      <c r="H7" s="122">
        <f t="shared" ref="H7:H13" si="0">F7*G7</f>
        <v>0</v>
      </c>
    </row>
    <row r="8" spans="1:8" s="85" customFormat="1" ht="51">
      <c r="A8" s="115"/>
      <c r="B8" s="114"/>
      <c r="C8" s="124"/>
      <c r="D8" s="125" t="s">
        <v>671</v>
      </c>
      <c r="E8" s="124" t="s">
        <v>24</v>
      </c>
      <c r="F8" s="39">
        <v>50.5</v>
      </c>
      <c r="G8" s="122"/>
      <c r="H8" s="122">
        <f t="shared" ref="H8" si="1">F8*G8</f>
        <v>0</v>
      </c>
    </row>
    <row r="9" spans="1:8" s="85" customFormat="1" ht="76.5">
      <c r="B9" s="83"/>
      <c r="C9" s="137"/>
      <c r="D9" s="136" t="s">
        <v>168</v>
      </c>
      <c r="E9" s="124" t="s">
        <v>24</v>
      </c>
      <c r="F9" s="39">
        <v>16.600000000000001</v>
      </c>
      <c r="G9" s="35"/>
      <c r="H9" s="35">
        <f t="shared" si="0"/>
        <v>0</v>
      </c>
    </row>
    <row r="10" spans="1:8" s="85" customFormat="1" ht="63.75">
      <c r="B10" s="83"/>
      <c r="C10" s="135"/>
      <c r="D10" s="134" t="s">
        <v>167</v>
      </c>
      <c r="E10" s="124" t="s">
        <v>24</v>
      </c>
      <c r="F10" s="40">
        <v>10.9</v>
      </c>
      <c r="G10" s="38"/>
      <c r="H10" s="38">
        <f t="shared" si="0"/>
        <v>0</v>
      </c>
    </row>
    <row r="11" spans="1:8" s="85" customFormat="1" ht="51">
      <c r="B11" s="83"/>
      <c r="C11" s="135"/>
      <c r="D11" s="134" t="s">
        <v>166</v>
      </c>
      <c r="E11" s="124" t="s">
        <v>24</v>
      </c>
      <c r="F11" s="40">
        <v>17.600000000000001</v>
      </c>
      <c r="G11" s="38"/>
      <c r="H11" s="38">
        <f t="shared" si="0"/>
        <v>0</v>
      </c>
    </row>
    <row r="12" spans="1:8" s="85" customFormat="1" ht="51">
      <c r="B12" s="83"/>
      <c r="C12" s="135"/>
      <c r="D12" s="134" t="s">
        <v>165</v>
      </c>
      <c r="E12" s="124" t="s">
        <v>24</v>
      </c>
      <c r="F12" s="40">
        <v>177.7</v>
      </c>
      <c r="G12" s="38"/>
      <c r="H12" s="38">
        <f t="shared" si="0"/>
        <v>0</v>
      </c>
    </row>
    <row r="13" spans="1:8" s="85" customFormat="1" ht="51">
      <c r="B13" s="83"/>
      <c r="C13" s="135"/>
      <c r="D13" s="134" t="s">
        <v>164</v>
      </c>
      <c r="E13" s="129" t="s">
        <v>24</v>
      </c>
      <c r="F13" s="40">
        <v>37.6</v>
      </c>
      <c r="G13" s="38"/>
      <c r="H13" s="38">
        <f t="shared" si="0"/>
        <v>0</v>
      </c>
    </row>
    <row r="14" spans="1:8" s="85" customFormat="1">
      <c r="B14" s="83"/>
      <c r="C14" s="132"/>
      <c r="D14" s="133"/>
      <c r="E14" s="132"/>
      <c r="F14" s="106"/>
      <c r="G14" s="100" t="s">
        <v>2</v>
      </c>
      <c r="H14" s="100">
        <f>SUM(H7:H13)</f>
        <v>0</v>
      </c>
    </row>
    <row r="15" spans="1:8" s="85" customFormat="1">
      <c r="B15" s="83"/>
      <c r="C15" s="132"/>
      <c r="D15" s="133"/>
      <c r="E15" s="132"/>
      <c r="F15" s="106"/>
      <c r="G15" s="100"/>
      <c r="H15" s="100"/>
    </row>
    <row r="16" spans="1:8" s="85" customFormat="1">
      <c r="B16" s="83"/>
      <c r="C16" s="132"/>
      <c r="D16" s="133"/>
      <c r="E16" s="132"/>
      <c r="F16" s="106"/>
      <c r="G16" s="100"/>
      <c r="H16" s="100"/>
    </row>
    <row r="17" spans="1:17" s="85" customFormat="1">
      <c r="A17" s="115"/>
      <c r="B17" s="114" t="s">
        <v>163</v>
      </c>
      <c r="C17" s="126"/>
      <c r="D17" s="127"/>
      <c r="E17" s="126"/>
      <c r="F17" s="106"/>
      <c r="G17" s="120"/>
      <c r="H17" s="120"/>
    </row>
    <row r="18" spans="1:17" s="85" customFormat="1" ht="38.25">
      <c r="A18" s="115"/>
      <c r="B18" s="114"/>
      <c r="C18" s="124"/>
      <c r="D18" s="125" t="s">
        <v>162</v>
      </c>
      <c r="E18" s="124" t="s">
        <v>20</v>
      </c>
      <c r="F18" s="39">
        <v>378</v>
      </c>
      <c r="G18" s="122"/>
      <c r="H18" s="122">
        <f>F18*G18</f>
        <v>0</v>
      </c>
    </row>
    <row r="19" spans="1:17" s="85" customFormat="1" ht="38.25">
      <c r="A19" s="115"/>
      <c r="B19" s="114"/>
      <c r="C19" s="124"/>
      <c r="D19" s="131" t="s">
        <v>161</v>
      </c>
      <c r="E19" s="124" t="s">
        <v>20</v>
      </c>
      <c r="F19" s="39">
        <v>30</v>
      </c>
      <c r="G19" s="122"/>
      <c r="H19" s="122">
        <f>F19*G19</f>
        <v>0</v>
      </c>
    </row>
    <row r="20" spans="1:17" s="85" customFormat="1" ht="51">
      <c r="A20" s="115"/>
      <c r="B20" s="114"/>
      <c r="C20" s="124"/>
      <c r="D20" s="125" t="s">
        <v>160</v>
      </c>
      <c r="E20" s="124" t="s">
        <v>20</v>
      </c>
      <c r="F20" s="39">
        <v>490</v>
      </c>
      <c r="G20" s="122"/>
      <c r="H20" s="122">
        <f>F20*G20</f>
        <v>0</v>
      </c>
    </row>
    <row r="21" spans="1:17" s="85" customFormat="1" ht="25.5">
      <c r="A21" s="115"/>
      <c r="B21" s="114"/>
      <c r="C21" s="129"/>
      <c r="D21" s="130" t="s">
        <v>159</v>
      </c>
      <c r="E21" s="129" t="s">
        <v>20</v>
      </c>
      <c r="F21" s="40">
        <v>490</v>
      </c>
      <c r="G21" s="116"/>
      <c r="H21" s="116">
        <f>F21*G21</f>
        <v>0</v>
      </c>
    </row>
    <row r="22" spans="1:17" s="85" customFormat="1" ht="25.5">
      <c r="B22" s="83"/>
      <c r="C22" s="37"/>
      <c r="D22" s="36" t="s">
        <v>158</v>
      </c>
      <c r="E22" s="37" t="s">
        <v>20</v>
      </c>
      <c r="F22" s="40">
        <v>42</v>
      </c>
      <c r="G22" s="38"/>
      <c r="H22" s="38">
        <f>F22*G22</f>
        <v>0</v>
      </c>
    </row>
    <row r="23" spans="1:17" s="85" customFormat="1">
      <c r="A23" s="115"/>
      <c r="B23" s="114"/>
      <c r="C23" s="126"/>
      <c r="D23" s="127"/>
      <c r="E23" s="126"/>
      <c r="F23" s="111"/>
      <c r="G23" s="109" t="s">
        <v>2</v>
      </c>
      <c r="H23" s="109">
        <f>SUM(H18:H22)</f>
        <v>0</v>
      </c>
    </row>
    <row r="24" spans="1:17" s="85" customFormat="1">
      <c r="A24" s="115"/>
      <c r="B24" s="114"/>
      <c r="C24" s="126"/>
      <c r="D24" s="127"/>
      <c r="E24" s="126"/>
      <c r="F24" s="111"/>
      <c r="G24" s="109"/>
      <c r="H24" s="109"/>
    </row>
    <row r="25" spans="1:17" s="85" customFormat="1">
      <c r="A25" s="115"/>
      <c r="B25" s="114"/>
      <c r="C25" s="126"/>
      <c r="D25" s="127"/>
      <c r="E25" s="126"/>
      <c r="F25" s="111"/>
      <c r="G25" s="109"/>
      <c r="H25" s="109"/>
    </row>
    <row r="26" spans="1:17" s="85" customFormat="1">
      <c r="A26" s="115"/>
      <c r="B26" s="114" t="s">
        <v>157</v>
      </c>
      <c r="C26" s="126"/>
      <c r="D26" s="127"/>
      <c r="E26" s="126"/>
      <c r="F26" s="106"/>
      <c r="G26" s="120"/>
      <c r="H26" s="120"/>
    </row>
    <row r="27" spans="1:17" s="85" customFormat="1" ht="76.5">
      <c r="A27" s="115"/>
      <c r="B27" s="114"/>
      <c r="C27" s="124"/>
      <c r="D27" s="131" t="s">
        <v>156</v>
      </c>
      <c r="E27" s="124" t="s">
        <v>96</v>
      </c>
      <c r="F27" s="39">
        <v>1</v>
      </c>
      <c r="G27" s="122"/>
      <c r="H27" s="122">
        <f t="shared" ref="H27:H32" si="2">F27*G27</f>
        <v>0</v>
      </c>
    </row>
    <row r="28" spans="1:17" s="85" customFormat="1" ht="76.5">
      <c r="A28" s="115"/>
      <c r="B28" s="114"/>
      <c r="C28" s="124"/>
      <c r="D28" s="125" t="s">
        <v>672</v>
      </c>
      <c r="E28" s="124" t="s">
        <v>15</v>
      </c>
      <c r="F28" s="39">
        <v>2</v>
      </c>
      <c r="G28" s="122"/>
      <c r="H28" s="122">
        <f t="shared" si="2"/>
        <v>0</v>
      </c>
    </row>
    <row r="29" spans="1:17" s="85" customFormat="1" ht="76.5">
      <c r="A29" s="115"/>
      <c r="B29" s="114"/>
      <c r="C29" s="124"/>
      <c r="D29" s="125" t="s">
        <v>673</v>
      </c>
      <c r="E29" s="124" t="s">
        <v>15</v>
      </c>
      <c r="F29" s="39">
        <v>7</v>
      </c>
      <c r="G29" s="122"/>
      <c r="H29" s="122">
        <f t="shared" si="2"/>
        <v>0</v>
      </c>
    </row>
    <row r="30" spans="1:17" s="85" customFormat="1" ht="89.25">
      <c r="A30" s="115"/>
      <c r="B30" s="114"/>
      <c r="C30" s="124"/>
      <c r="D30" s="125" t="s">
        <v>674</v>
      </c>
      <c r="E30" s="124" t="s">
        <v>15</v>
      </c>
      <c r="F30" s="39">
        <v>9</v>
      </c>
      <c r="G30" s="122"/>
      <c r="H30" s="122">
        <f t="shared" si="2"/>
        <v>0</v>
      </c>
    </row>
    <row r="31" spans="1:17" s="85" customFormat="1" ht="89.25">
      <c r="A31" s="115"/>
      <c r="B31" s="114"/>
      <c r="C31" s="129"/>
      <c r="D31" s="206" t="s">
        <v>675</v>
      </c>
      <c r="E31" s="129" t="s">
        <v>15</v>
      </c>
      <c r="F31" s="117">
        <v>2</v>
      </c>
      <c r="G31" s="116"/>
      <c r="H31" s="116">
        <f t="shared" si="2"/>
        <v>0</v>
      </c>
      <c r="Q31" s="128"/>
    </row>
    <row r="32" spans="1:17" s="85" customFormat="1" ht="51">
      <c r="A32" s="115"/>
      <c r="B32" s="114"/>
      <c r="C32" s="129"/>
      <c r="D32" s="130" t="s">
        <v>676</v>
      </c>
      <c r="E32" s="129" t="s">
        <v>15</v>
      </c>
      <c r="F32" s="117">
        <v>2</v>
      </c>
      <c r="G32" s="116"/>
      <c r="H32" s="116">
        <f t="shared" si="2"/>
        <v>0</v>
      </c>
      <c r="Q32" s="128"/>
    </row>
    <row r="33" spans="1:17" s="85" customFormat="1">
      <c r="A33" s="115"/>
      <c r="B33" s="114"/>
      <c r="C33" s="126"/>
      <c r="D33" s="127"/>
      <c r="E33" s="126"/>
      <c r="F33" s="111"/>
      <c r="G33" s="109" t="s">
        <v>2</v>
      </c>
      <c r="H33" s="109">
        <f>SUM(H27:H32)</f>
        <v>0</v>
      </c>
    </row>
    <row r="34" spans="1:17" s="85" customFormat="1">
      <c r="A34" s="115"/>
      <c r="B34" s="114"/>
      <c r="C34" s="126"/>
      <c r="D34" s="127"/>
      <c r="E34" s="126"/>
      <c r="F34" s="111"/>
      <c r="G34" s="109"/>
      <c r="H34" s="109"/>
    </row>
    <row r="35" spans="1:17" s="85" customFormat="1">
      <c r="A35" s="115"/>
      <c r="B35" s="114"/>
      <c r="C35" s="126"/>
      <c r="D35" s="127"/>
      <c r="E35" s="126"/>
      <c r="F35" s="111"/>
      <c r="G35" s="109"/>
      <c r="H35" s="109"/>
    </row>
    <row r="36" spans="1:17" s="85" customFormat="1">
      <c r="A36" s="115"/>
      <c r="B36" s="114" t="s">
        <v>155</v>
      </c>
      <c r="C36" s="126"/>
      <c r="D36" s="127"/>
      <c r="E36" s="126"/>
      <c r="F36" s="106"/>
      <c r="G36" s="120"/>
      <c r="H36" s="120"/>
    </row>
    <row r="37" spans="1:17" s="85" customFormat="1" ht="38.25">
      <c r="A37" s="115"/>
      <c r="B37" s="114"/>
      <c r="C37" s="124"/>
      <c r="D37" s="125" t="s">
        <v>154</v>
      </c>
      <c r="E37" s="124" t="s">
        <v>15</v>
      </c>
      <c r="F37" s="39">
        <v>2</v>
      </c>
      <c r="G37" s="122"/>
      <c r="H37" s="122">
        <f t="shared" ref="H37:H42" si="3">F37*G37</f>
        <v>0</v>
      </c>
    </row>
    <row r="38" spans="1:17" s="85" customFormat="1" ht="38.25">
      <c r="A38" s="115"/>
      <c r="B38" s="114"/>
      <c r="C38" s="124"/>
      <c r="D38" s="125" t="s">
        <v>153</v>
      </c>
      <c r="E38" s="124" t="s">
        <v>15</v>
      </c>
      <c r="F38" s="39">
        <v>7</v>
      </c>
      <c r="G38" s="122"/>
      <c r="H38" s="122">
        <f t="shared" si="3"/>
        <v>0</v>
      </c>
    </row>
    <row r="39" spans="1:17" s="85" customFormat="1" ht="63.75">
      <c r="A39" s="115"/>
      <c r="B39" s="114"/>
      <c r="C39" s="124"/>
      <c r="D39" s="131" t="s">
        <v>152</v>
      </c>
      <c r="E39" s="124" t="s">
        <v>15</v>
      </c>
      <c r="F39" s="39">
        <v>9</v>
      </c>
      <c r="G39" s="122"/>
      <c r="H39" s="122">
        <f t="shared" si="3"/>
        <v>0</v>
      </c>
    </row>
    <row r="40" spans="1:17" s="85" customFormat="1" ht="63.75">
      <c r="A40" s="115"/>
      <c r="B40" s="114"/>
      <c r="C40" s="124"/>
      <c r="D40" s="125" t="s">
        <v>151</v>
      </c>
      <c r="E40" s="124" t="s">
        <v>15</v>
      </c>
      <c r="F40" s="39">
        <v>2</v>
      </c>
      <c r="G40" s="122"/>
      <c r="H40" s="122">
        <f t="shared" si="3"/>
        <v>0</v>
      </c>
    </row>
    <row r="41" spans="1:17" s="85" customFormat="1" ht="51">
      <c r="A41" s="115"/>
      <c r="B41" s="114"/>
      <c r="C41" s="129"/>
      <c r="D41" s="130" t="s">
        <v>150</v>
      </c>
      <c r="E41" s="129" t="s">
        <v>15</v>
      </c>
      <c r="F41" s="117">
        <v>2</v>
      </c>
      <c r="G41" s="116"/>
      <c r="H41" s="116">
        <f t="shared" si="3"/>
        <v>0</v>
      </c>
      <c r="Q41" s="128"/>
    </row>
    <row r="42" spans="1:17" s="85" customFormat="1" ht="38.25">
      <c r="A42" s="115"/>
      <c r="B42" s="114"/>
      <c r="C42" s="129"/>
      <c r="D42" s="130" t="s">
        <v>149</v>
      </c>
      <c r="E42" s="129" t="s">
        <v>15</v>
      </c>
      <c r="F42" s="117">
        <v>2</v>
      </c>
      <c r="G42" s="116"/>
      <c r="H42" s="116">
        <f t="shared" si="3"/>
        <v>0</v>
      </c>
      <c r="Q42" s="128"/>
    </row>
    <row r="43" spans="1:17" s="85" customFormat="1">
      <c r="A43" s="115"/>
      <c r="B43" s="114"/>
      <c r="C43" s="126"/>
      <c r="D43" s="127"/>
      <c r="E43" s="126"/>
      <c r="F43" s="111"/>
      <c r="G43" s="109" t="s">
        <v>2</v>
      </c>
      <c r="H43" s="109">
        <f>SUM(H37:H42)</f>
        <v>0</v>
      </c>
    </row>
    <row r="44" spans="1:17" s="85" customFormat="1">
      <c r="A44" s="115"/>
      <c r="B44" s="114"/>
      <c r="C44" s="126"/>
      <c r="D44" s="127"/>
      <c r="E44" s="126"/>
      <c r="F44" s="111"/>
      <c r="G44" s="109"/>
      <c r="H44" s="109"/>
    </row>
    <row r="45" spans="1:17" s="85" customFormat="1">
      <c r="A45" s="115"/>
      <c r="B45" s="114"/>
      <c r="C45" s="126"/>
      <c r="D45" s="127"/>
      <c r="E45" s="126"/>
      <c r="F45" s="111"/>
      <c r="G45" s="109"/>
      <c r="H45" s="109"/>
    </row>
    <row r="46" spans="1:17" s="85" customFormat="1">
      <c r="A46" s="115"/>
      <c r="B46" s="114" t="s">
        <v>148</v>
      </c>
      <c r="C46" s="112"/>
      <c r="D46" s="113"/>
      <c r="E46" s="112"/>
      <c r="F46" s="111"/>
      <c r="G46" s="120"/>
      <c r="H46" s="120"/>
    </row>
    <row r="47" spans="1:17" s="85" customFormat="1">
      <c r="A47" s="115"/>
      <c r="B47" s="114" t="s">
        <v>147</v>
      </c>
      <c r="C47" s="112"/>
      <c r="D47" s="113"/>
      <c r="E47" s="112"/>
      <c r="F47" s="111"/>
      <c r="G47" s="120"/>
      <c r="H47" s="120"/>
    </row>
    <row r="48" spans="1:17" s="85" customFormat="1" ht="38.25">
      <c r="A48" s="115"/>
      <c r="B48" s="119"/>
      <c r="C48" s="34"/>
      <c r="D48" s="32" t="s">
        <v>146</v>
      </c>
      <c r="E48" s="34" t="s">
        <v>96</v>
      </c>
      <c r="F48" s="123">
        <v>9</v>
      </c>
      <c r="G48" s="122"/>
      <c r="H48" s="122">
        <f t="shared" ref="H48:H53" si="4">F48*G48</f>
        <v>0</v>
      </c>
    </row>
    <row r="49" spans="1:8" s="85" customFormat="1" ht="51">
      <c r="A49" s="115"/>
      <c r="B49" s="114"/>
      <c r="C49" s="124"/>
      <c r="D49" s="125" t="s">
        <v>145</v>
      </c>
      <c r="E49" s="34" t="s">
        <v>96</v>
      </c>
      <c r="F49" s="123">
        <v>3</v>
      </c>
      <c r="G49" s="122"/>
      <c r="H49" s="122">
        <f t="shared" si="4"/>
        <v>0</v>
      </c>
    </row>
    <row r="50" spans="1:8" s="85" customFormat="1" ht="38.25">
      <c r="A50" s="115"/>
      <c r="B50" s="114"/>
      <c r="C50" s="102"/>
      <c r="D50" s="101" t="s">
        <v>144</v>
      </c>
      <c r="E50" s="102" t="s">
        <v>96</v>
      </c>
      <c r="F50" s="117">
        <v>2</v>
      </c>
      <c r="G50" s="116"/>
      <c r="H50" s="116">
        <f t="shared" si="4"/>
        <v>0</v>
      </c>
    </row>
    <row r="51" spans="1:8" s="85" customFormat="1" ht="63.75">
      <c r="A51" s="115"/>
      <c r="B51" s="114"/>
      <c r="C51" s="102"/>
      <c r="D51" s="101" t="s">
        <v>143</v>
      </c>
      <c r="E51" s="102" t="s">
        <v>96</v>
      </c>
      <c r="F51" s="117">
        <v>2</v>
      </c>
      <c r="G51" s="116"/>
      <c r="H51" s="116">
        <f t="shared" si="4"/>
        <v>0</v>
      </c>
    </row>
    <row r="52" spans="1:8" s="85" customFormat="1" ht="38.25">
      <c r="A52" s="115"/>
      <c r="B52" s="114"/>
      <c r="C52" s="102"/>
      <c r="D52" s="101" t="s">
        <v>142</v>
      </c>
      <c r="E52" s="102" t="s">
        <v>96</v>
      </c>
      <c r="F52" s="117">
        <v>1</v>
      </c>
      <c r="G52" s="116"/>
      <c r="H52" s="116">
        <f t="shared" si="4"/>
        <v>0</v>
      </c>
    </row>
    <row r="53" spans="1:8" s="85" customFormat="1" ht="25.5">
      <c r="A53" s="115"/>
      <c r="B53" s="114"/>
      <c r="C53" s="102"/>
      <c r="D53" s="101" t="s">
        <v>141</v>
      </c>
      <c r="E53" s="102" t="s">
        <v>96</v>
      </c>
      <c r="F53" s="117">
        <v>2</v>
      </c>
      <c r="G53" s="116"/>
      <c r="H53" s="116">
        <f t="shared" si="4"/>
        <v>0</v>
      </c>
    </row>
    <row r="54" spans="1:8" s="85" customFormat="1">
      <c r="A54" s="115"/>
      <c r="B54" s="114"/>
      <c r="C54" s="112"/>
      <c r="D54" s="113"/>
      <c r="E54" s="112"/>
      <c r="F54" s="111"/>
      <c r="G54" s="109" t="s">
        <v>2</v>
      </c>
      <c r="H54" s="109">
        <f>SUM(H48:H53)</f>
        <v>0</v>
      </c>
    </row>
    <row r="55" spans="1:8" s="85" customFormat="1">
      <c r="A55" s="115"/>
      <c r="B55" s="114"/>
      <c r="C55" s="112"/>
      <c r="D55" s="113"/>
      <c r="E55" s="112"/>
      <c r="F55" s="111"/>
      <c r="G55" s="109"/>
      <c r="H55" s="109"/>
    </row>
    <row r="56" spans="1:8" s="85" customFormat="1">
      <c r="A56" s="115"/>
      <c r="B56" s="114"/>
      <c r="C56" s="112"/>
      <c r="D56" s="113"/>
      <c r="E56" s="112"/>
      <c r="F56" s="111"/>
      <c r="G56" s="109"/>
      <c r="H56" s="109"/>
    </row>
    <row r="57" spans="1:8" s="85" customFormat="1">
      <c r="A57" s="115"/>
      <c r="B57" s="114" t="s">
        <v>140</v>
      </c>
      <c r="C57" s="112"/>
      <c r="D57" s="113"/>
      <c r="E57" s="112"/>
      <c r="F57" s="111"/>
      <c r="G57" s="120"/>
      <c r="H57" s="120"/>
    </row>
    <row r="58" spans="1:8" s="85" customFormat="1" ht="127.5">
      <c r="A58" s="115"/>
      <c r="B58" s="119"/>
      <c r="C58" s="34"/>
      <c r="D58" s="32" t="s">
        <v>139</v>
      </c>
      <c r="E58" s="34" t="s">
        <v>96</v>
      </c>
      <c r="F58" s="123">
        <v>9</v>
      </c>
      <c r="G58" s="122"/>
      <c r="H58" s="122">
        <f>F58*G58</f>
        <v>0</v>
      </c>
    </row>
    <row r="59" spans="1:8" s="85" customFormat="1" ht="127.5">
      <c r="A59" s="115"/>
      <c r="B59" s="114"/>
      <c r="C59" s="124"/>
      <c r="D59" s="125" t="s">
        <v>138</v>
      </c>
      <c r="E59" s="124" t="s">
        <v>96</v>
      </c>
      <c r="F59" s="123">
        <v>2</v>
      </c>
      <c r="G59" s="122"/>
      <c r="H59" s="122">
        <f>F59*G59</f>
        <v>0</v>
      </c>
    </row>
    <row r="60" spans="1:8" s="85" customFormat="1" ht="89.25">
      <c r="A60" s="115"/>
      <c r="B60" s="114"/>
      <c r="C60" s="102"/>
      <c r="D60" s="101" t="s">
        <v>137</v>
      </c>
      <c r="E60" s="102" t="s">
        <v>96</v>
      </c>
      <c r="F60" s="117">
        <v>2</v>
      </c>
      <c r="G60" s="116"/>
      <c r="H60" s="116">
        <f>F60*G60</f>
        <v>0</v>
      </c>
    </row>
    <row r="61" spans="1:8" s="85" customFormat="1">
      <c r="A61" s="115"/>
      <c r="B61" s="114"/>
      <c r="C61" s="112"/>
      <c r="D61" s="113"/>
      <c r="E61" s="112"/>
      <c r="F61" s="111"/>
      <c r="G61" s="109" t="s">
        <v>2</v>
      </c>
      <c r="H61" s="109">
        <f>SUM(H58:H60)</f>
        <v>0</v>
      </c>
    </row>
    <row r="62" spans="1:8" s="85" customFormat="1">
      <c r="A62" s="115"/>
      <c r="B62" s="114"/>
      <c r="C62" s="112"/>
      <c r="D62" s="113"/>
      <c r="E62" s="112"/>
      <c r="F62" s="111"/>
      <c r="G62" s="109"/>
      <c r="H62" s="109"/>
    </row>
    <row r="63" spans="1:8" s="85" customFormat="1">
      <c r="A63" s="115"/>
      <c r="B63" s="114"/>
      <c r="C63" s="112"/>
      <c r="D63" s="113"/>
      <c r="E63" s="112"/>
      <c r="F63" s="111"/>
      <c r="G63" s="109"/>
      <c r="H63" s="109"/>
    </row>
    <row r="64" spans="1:8" s="85" customFormat="1">
      <c r="A64" s="115"/>
      <c r="B64" s="114" t="s">
        <v>136</v>
      </c>
      <c r="C64" s="112"/>
      <c r="D64" s="113"/>
      <c r="E64" s="112"/>
      <c r="F64" s="111"/>
      <c r="G64" s="120"/>
      <c r="H64" s="120"/>
    </row>
    <row r="65" spans="1:8" s="85" customFormat="1" ht="25.5">
      <c r="A65" s="115"/>
      <c r="B65" s="119"/>
      <c r="C65" s="102"/>
      <c r="D65" s="101" t="s">
        <v>135</v>
      </c>
      <c r="E65" s="102" t="s">
        <v>20</v>
      </c>
      <c r="F65" s="117">
        <v>390</v>
      </c>
      <c r="G65" s="116"/>
      <c r="H65" s="116">
        <f>F65*G65</f>
        <v>0</v>
      </c>
    </row>
    <row r="66" spans="1:8" s="85" customFormat="1">
      <c r="A66" s="115"/>
      <c r="B66" s="114"/>
      <c r="C66" s="112"/>
      <c r="D66" s="113"/>
      <c r="E66" s="112"/>
      <c r="F66" s="111"/>
      <c r="G66" s="109" t="s">
        <v>2</v>
      </c>
      <c r="H66" s="109">
        <f>SUM(H65:H65)</f>
        <v>0</v>
      </c>
    </row>
    <row r="67" spans="1:8" s="85" customFormat="1">
      <c r="A67" s="115"/>
      <c r="B67" s="114"/>
      <c r="C67" s="112"/>
      <c r="D67" s="113"/>
      <c r="E67" s="112"/>
      <c r="F67" s="111"/>
      <c r="G67" s="109"/>
      <c r="H67" s="109"/>
    </row>
    <row r="68" spans="1:8" s="85" customFormat="1">
      <c r="A68" s="115"/>
      <c r="B68" s="114"/>
      <c r="C68" s="112"/>
      <c r="D68" s="113"/>
      <c r="E68" s="112"/>
      <c r="F68" s="111"/>
      <c r="G68" s="109"/>
      <c r="H68" s="109"/>
    </row>
    <row r="69" spans="1:8" s="85" customFormat="1">
      <c r="A69" s="115"/>
      <c r="B69" s="114" t="s">
        <v>134</v>
      </c>
      <c r="C69" s="112"/>
      <c r="D69" s="113"/>
      <c r="E69" s="112"/>
      <c r="F69" s="111"/>
      <c r="G69" s="120"/>
      <c r="H69" s="120"/>
    </row>
    <row r="70" spans="1:8" s="85" customFormat="1">
      <c r="A70" s="115"/>
      <c r="B70" s="114" t="s">
        <v>133</v>
      </c>
      <c r="C70" s="112"/>
      <c r="D70" s="113"/>
      <c r="E70" s="112"/>
      <c r="F70" s="111"/>
      <c r="G70" s="120"/>
      <c r="H70" s="120"/>
    </row>
    <row r="71" spans="1:8" s="85" customFormat="1" ht="38.25">
      <c r="B71" s="83"/>
      <c r="C71" s="84"/>
      <c r="D71" s="33" t="s">
        <v>132</v>
      </c>
      <c r="E71" s="84" t="s">
        <v>96</v>
      </c>
      <c r="F71" s="39">
        <v>1</v>
      </c>
      <c r="G71" s="35"/>
      <c r="H71" s="35">
        <f>F71*G71</f>
        <v>0</v>
      </c>
    </row>
    <row r="72" spans="1:8" s="85" customFormat="1" ht="63.75">
      <c r="B72" s="83"/>
      <c r="C72" s="84"/>
      <c r="D72" s="33" t="s">
        <v>131</v>
      </c>
      <c r="E72" s="84" t="s">
        <v>15</v>
      </c>
      <c r="F72" s="39">
        <v>1</v>
      </c>
      <c r="G72" s="35"/>
      <c r="H72" s="35">
        <f>F72*G72</f>
        <v>0</v>
      </c>
    </row>
    <row r="73" spans="1:8" s="85" customFormat="1" ht="25.5">
      <c r="B73" s="83"/>
      <c r="C73" s="37"/>
      <c r="D73" s="121" t="s">
        <v>130</v>
      </c>
      <c r="E73" s="37" t="s">
        <v>15</v>
      </c>
      <c r="F73" s="40">
        <v>1</v>
      </c>
      <c r="G73" s="38"/>
      <c r="H73" s="38">
        <f>F73*G73</f>
        <v>0</v>
      </c>
    </row>
    <row r="74" spans="1:8" s="85" customFormat="1" ht="51">
      <c r="B74" s="83"/>
      <c r="C74" s="37"/>
      <c r="D74" s="121" t="s">
        <v>129</v>
      </c>
      <c r="E74" s="37" t="s">
        <v>15</v>
      </c>
      <c r="F74" s="40">
        <v>1</v>
      </c>
      <c r="G74" s="38"/>
      <c r="H74" s="38">
        <f>F74*G74</f>
        <v>0</v>
      </c>
    </row>
    <row r="75" spans="1:8" s="85" customFormat="1" ht="63.75">
      <c r="B75" s="83"/>
      <c r="C75" s="37"/>
      <c r="D75" s="36" t="s">
        <v>128</v>
      </c>
      <c r="E75" s="37" t="s">
        <v>24</v>
      </c>
      <c r="F75" s="40">
        <v>36</v>
      </c>
      <c r="G75" s="38"/>
      <c r="H75" s="38">
        <f>F75*G75</f>
        <v>0</v>
      </c>
    </row>
    <row r="76" spans="1:8" s="85" customFormat="1">
      <c r="A76" s="115"/>
      <c r="B76" s="114"/>
      <c r="C76" s="112"/>
      <c r="D76" s="113"/>
      <c r="E76" s="112"/>
      <c r="F76" s="111"/>
      <c r="G76" s="109" t="s">
        <v>2</v>
      </c>
      <c r="H76" s="109">
        <f>SUM(H71:H75)</f>
        <v>0</v>
      </c>
    </row>
    <row r="77" spans="1:8" s="85" customFormat="1">
      <c r="A77" s="115"/>
      <c r="B77" s="114"/>
      <c r="C77" s="112"/>
      <c r="D77" s="113"/>
      <c r="E77" s="112"/>
      <c r="F77" s="111"/>
      <c r="G77" s="109"/>
      <c r="H77" s="109"/>
    </row>
    <row r="78" spans="1:8" s="85" customFormat="1">
      <c r="A78" s="115"/>
      <c r="B78" s="114"/>
      <c r="C78" s="112"/>
      <c r="D78" s="113"/>
      <c r="E78" s="112"/>
      <c r="F78" s="111"/>
      <c r="G78" s="109"/>
      <c r="H78" s="109"/>
    </row>
    <row r="79" spans="1:8" s="85" customFormat="1">
      <c r="A79" s="115"/>
      <c r="B79" s="114" t="s">
        <v>127</v>
      </c>
      <c r="C79" s="112"/>
      <c r="D79" s="113"/>
      <c r="E79" s="112"/>
      <c r="F79" s="111"/>
      <c r="G79" s="120"/>
      <c r="H79" s="120"/>
    </row>
    <row r="80" spans="1:8" s="85" customFormat="1" ht="51">
      <c r="A80" s="115"/>
      <c r="B80" s="119"/>
      <c r="C80" s="102"/>
      <c r="D80" s="118" t="s">
        <v>126</v>
      </c>
      <c r="E80" s="102" t="s">
        <v>15</v>
      </c>
      <c r="F80" s="117">
        <v>6</v>
      </c>
      <c r="G80" s="116"/>
      <c r="H80" s="116">
        <f t="shared" ref="H80:H94" si="5">F80*G80</f>
        <v>0</v>
      </c>
    </row>
    <row r="81" spans="1:8" s="85" customFormat="1" ht="25.5">
      <c r="A81" s="115"/>
      <c r="B81" s="119"/>
      <c r="C81" s="102"/>
      <c r="D81" s="118" t="s">
        <v>125</v>
      </c>
      <c r="E81" s="102" t="s">
        <v>96</v>
      </c>
      <c r="F81" s="117">
        <v>6</v>
      </c>
      <c r="G81" s="116"/>
      <c r="H81" s="116">
        <f t="shared" si="5"/>
        <v>0</v>
      </c>
    </row>
    <row r="82" spans="1:8" s="85" customFormat="1" ht="38.25">
      <c r="A82" s="115"/>
      <c r="B82" s="119"/>
      <c r="C82" s="102"/>
      <c r="D82" s="118" t="s">
        <v>124</v>
      </c>
      <c r="E82" s="102" t="s">
        <v>111</v>
      </c>
      <c r="F82" s="117">
        <v>3</v>
      </c>
      <c r="G82" s="116"/>
      <c r="H82" s="116">
        <f t="shared" si="5"/>
        <v>0</v>
      </c>
    </row>
    <row r="83" spans="1:8" s="85" customFormat="1" ht="38.25">
      <c r="A83" s="115"/>
      <c r="B83" s="119"/>
      <c r="C83" s="102"/>
      <c r="D83" s="118" t="s">
        <v>123</v>
      </c>
      <c r="E83" s="102" t="s">
        <v>96</v>
      </c>
      <c r="F83" s="117">
        <v>9</v>
      </c>
      <c r="G83" s="116"/>
      <c r="H83" s="116">
        <f t="shared" si="5"/>
        <v>0</v>
      </c>
    </row>
    <row r="84" spans="1:8" s="85" customFormat="1" ht="51">
      <c r="A84" s="115"/>
      <c r="B84" s="119"/>
      <c r="C84" s="102"/>
      <c r="D84" s="118" t="s">
        <v>122</v>
      </c>
      <c r="E84" s="102" t="s">
        <v>15</v>
      </c>
      <c r="F84" s="117">
        <v>9</v>
      </c>
      <c r="G84" s="116"/>
      <c r="H84" s="116">
        <f t="shared" si="5"/>
        <v>0</v>
      </c>
    </row>
    <row r="85" spans="1:8" s="85" customFormat="1" ht="25.5">
      <c r="A85" s="115"/>
      <c r="B85" s="119"/>
      <c r="C85" s="102"/>
      <c r="D85" s="118" t="s">
        <v>121</v>
      </c>
      <c r="E85" s="102" t="s">
        <v>96</v>
      </c>
      <c r="F85" s="117">
        <v>9</v>
      </c>
      <c r="G85" s="116"/>
      <c r="H85" s="116">
        <f t="shared" si="5"/>
        <v>0</v>
      </c>
    </row>
    <row r="86" spans="1:8" s="85" customFormat="1">
      <c r="A86" s="115"/>
      <c r="B86" s="119"/>
      <c r="C86" s="102"/>
      <c r="D86" s="118" t="s">
        <v>120</v>
      </c>
      <c r="E86" s="102" t="s">
        <v>20</v>
      </c>
      <c r="F86" s="117">
        <v>25</v>
      </c>
      <c r="G86" s="116"/>
      <c r="H86" s="116">
        <f t="shared" si="5"/>
        <v>0</v>
      </c>
    </row>
    <row r="87" spans="1:8" s="85" customFormat="1" ht="25.5">
      <c r="A87" s="115"/>
      <c r="B87" s="119"/>
      <c r="C87" s="102"/>
      <c r="D87" s="118" t="s">
        <v>119</v>
      </c>
      <c r="E87" s="102" t="s">
        <v>15</v>
      </c>
      <c r="F87" s="117">
        <v>3</v>
      </c>
      <c r="G87" s="116"/>
      <c r="H87" s="116">
        <f t="shared" si="5"/>
        <v>0</v>
      </c>
    </row>
    <row r="88" spans="1:8" s="85" customFormat="1" ht="38.25">
      <c r="A88" s="115"/>
      <c r="B88" s="119"/>
      <c r="C88" s="102"/>
      <c r="D88" s="118" t="s">
        <v>118</v>
      </c>
      <c r="E88" s="102" t="s">
        <v>111</v>
      </c>
      <c r="F88" s="117">
        <v>6</v>
      </c>
      <c r="G88" s="116"/>
      <c r="H88" s="116">
        <f t="shared" si="5"/>
        <v>0</v>
      </c>
    </row>
    <row r="89" spans="1:8" s="85" customFormat="1" ht="25.5">
      <c r="A89" s="115"/>
      <c r="B89" s="119"/>
      <c r="C89" s="102"/>
      <c r="D89" s="118" t="s">
        <v>117</v>
      </c>
      <c r="E89" s="102" t="s">
        <v>15</v>
      </c>
      <c r="F89" s="117">
        <v>1</v>
      </c>
      <c r="G89" s="116"/>
      <c r="H89" s="116">
        <f t="shared" si="5"/>
        <v>0</v>
      </c>
    </row>
    <row r="90" spans="1:8" s="85" customFormat="1" ht="63.75">
      <c r="A90" s="115"/>
      <c r="B90" s="119"/>
      <c r="C90" s="102"/>
      <c r="D90" s="118" t="s">
        <v>116</v>
      </c>
      <c r="E90" s="102" t="s">
        <v>96</v>
      </c>
      <c r="F90" s="117">
        <v>1</v>
      </c>
      <c r="G90" s="116"/>
      <c r="H90" s="116">
        <f t="shared" si="5"/>
        <v>0</v>
      </c>
    </row>
    <row r="91" spans="1:8" s="85" customFormat="1" ht="38.25">
      <c r="A91" s="115"/>
      <c r="B91" s="119"/>
      <c r="C91" s="102"/>
      <c r="D91" s="118" t="s">
        <v>115</v>
      </c>
      <c r="E91" s="102" t="s">
        <v>96</v>
      </c>
      <c r="F91" s="117">
        <v>6</v>
      </c>
      <c r="G91" s="116"/>
      <c r="H91" s="116">
        <f t="shared" si="5"/>
        <v>0</v>
      </c>
    </row>
    <row r="92" spans="1:8" s="85" customFormat="1" ht="51">
      <c r="A92" s="115"/>
      <c r="B92" s="119"/>
      <c r="C92" s="102"/>
      <c r="D92" s="118" t="s">
        <v>114</v>
      </c>
      <c r="E92" s="102" t="s">
        <v>15</v>
      </c>
      <c r="F92" s="117">
        <v>9</v>
      </c>
      <c r="G92" s="116"/>
      <c r="H92" s="116">
        <f t="shared" si="5"/>
        <v>0</v>
      </c>
    </row>
    <row r="93" spans="1:8" s="85" customFormat="1" ht="25.5">
      <c r="A93" s="115"/>
      <c r="B93" s="119"/>
      <c r="C93" s="102"/>
      <c r="D93" s="118" t="s">
        <v>113</v>
      </c>
      <c r="E93" s="102" t="s">
        <v>96</v>
      </c>
      <c r="F93" s="117">
        <v>6</v>
      </c>
      <c r="G93" s="116"/>
      <c r="H93" s="116">
        <f t="shared" si="5"/>
        <v>0</v>
      </c>
    </row>
    <row r="94" spans="1:8" s="85" customFormat="1" ht="38.25">
      <c r="A94" s="115"/>
      <c r="B94" s="119"/>
      <c r="C94" s="102"/>
      <c r="D94" s="118" t="s">
        <v>112</v>
      </c>
      <c r="E94" s="102" t="s">
        <v>111</v>
      </c>
      <c r="F94" s="117">
        <v>3</v>
      </c>
      <c r="G94" s="116"/>
      <c r="H94" s="116">
        <f t="shared" si="5"/>
        <v>0</v>
      </c>
    </row>
    <row r="95" spans="1:8" s="85" customFormat="1">
      <c r="A95" s="115"/>
      <c r="B95" s="114"/>
      <c r="C95" s="112"/>
      <c r="D95" s="113"/>
      <c r="E95" s="112"/>
      <c r="F95" s="111"/>
      <c r="G95" s="109" t="s">
        <v>2</v>
      </c>
      <c r="H95" s="109">
        <f>SUM(H80:H94)</f>
        <v>0</v>
      </c>
    </row>
    <row r="96" spans="1:8" s="85" customFormat="1">
      <c r="A96" s="115"/>
      <c r="B96" s="114"/>
      <c r="C96" s="112"/>
      <c r="D96" s="113"/>
      <c r="E96" s="112"/>
      <c r="F96" s="111"/>
      <c r="G96" s="109"/>
      <c r="H96" s="109"/>
    </row>
    <row r="97" spans="1:8" s="85" customFormat="1">
      <c r="A97" s="115"/>
      <c r="B97" s="114"/>
      <c r="C97" s="112"/>
      <c r="D97" s="113"/>
      <c r="E97" s="112"/>
      <c r="F97" s="111"/>
      <c r="G97" s="109"/>
      <c r="H97" s="109"/>
    </row>
    <row r="98" spans="1:8" s="85" customFormat="1">
      <c r="A98" s="115"/>
      <c r="B98" s="114" t="s">
        <v>110</v>
      </c>
      <c r="C98" s="112"/>
      <c r="D98" s="113"/>
      <c r="E98" s="112"/>
      <c r="F98" s="111"/>
      <c r="G98" s="120"/>
      <c r="H98" s="120"/>
    </row>
    <row r="99" spans="1:8" s="85" customFormat="1">
      <c r="A99" s="115"/>
      <c r="B99" s="119"/>
      <c r="C99" s="102"/>
      <c r="D99" s="118" t="s">
        <v>109</v>
      </c>
      <c r="E99" s="102" t="s">
        <v>96</v>
      </c>
      <c r="F99" s="117">
        <v>6</v>
      </c>
      <c r="G99" s="116"/>
      <c r="H99" s="116">
        <f>F99*G99</f>
        <v>0</v>
      </c>
    </row>
    <row r="100" spans="1:8" s="85" customFormat="1">
      <c r="A100" s="115"/>
      <c r="B100" s="119"/>
      <c r="C100" s="102"/>
      <c r="D100" s="118" t="s">
        <v>108</v>
      </c>
      <c r="E100" s="102" t="s">
        <v>96</v>
      </c>
      <c r="F100" s="117">
        <v>1</v>
      </c>
      <c r="G100" s="116"/>
      <c r="H100" s="116">
        <f>F100*G100</f>
        <v>0</v>
      </c>
    </row>
    <row r="101" spans="1:8" s="85" customFormat="1">
      <c r="A101" s="115"/>
      <c r="B101" s="119"/>
      <c r="C101" s="102"/>
      <c r="D101" s="118" t="s">
        <v>107</v>
      </c>
      <c r="E101" s="102" t="s">
        <v>96</v>
      </c>
      <c r="F101" s="117">
        <v>1</v>
      </c>
      <c r="G101" s="116"/>
      <c r="H101" s="116">
        <f>F101*G101</f>
        <v>0</v>
      </c>
    </row>
    <row r="102" spans="1:8" s="85" customFormat="1">
      <c r="A102" s="115"/>
      <c r="B102" s="114"/>
      <c r="C102" s="112"/>
      <c r="D102" s="113"/>
      <c r="E102" s="112"/>
      <c r="F102" s="111"/>
      <c r="G102" s="109" t="s">
        <v>2</v>
      </c>
      <c r="H102" s="109">
        <f>SUM(H99:H101)</f>
        <v>0</v>
      </c>
    </row>
    <row r="103" spans="1:8" s="85" customFormat="1">
      <c r="A103" s="115"/>
      <c r="B103" s="114"/>
      <c r="C103" s="112"/>
      <c r="D103" s="113"/>
      <c r="E103" s="112"/>
      <c r="F103" s="111"/>
      <c r="G103" s="109"/>
      <c r="H103" s="109"/>
    </row>
    <row r="104" spans="1:8" s="85" customFormat="1">
      <c r="A104" s="115"/>
      <c r="B104" s="114"/>
      <c r="C104" s="112"/>
      <c r="D104" s="113"/>
      <c r="E104" s="112"/>
      <c r="F104" s="111"/>
      <c r="G104" s="109"/>
      <c r="H104" s="109"/>
    </row>
    <row r="105" spans="1:8" s="85" customFormat="1">
      <c r="B105" s="83" t="s">
        <v>106</v>
      </c>
      <c r="C105" s="107"/>
      <c r="D105" s="108"/>
      <c r="E105" s="107"/>
      <c r="F105" s="106"/>
      <c r="G105" s="110"/>
      <c r="H105" s="110"/>
    </row>
    <row r="106" spans="1:8" s="85" customFormat="1">
      <c r="B106" s="83" t="s">
        <v>105</v>
      </c>
      <c r="C106" s="107"/>
      <c r="D106" s="108"/>
      <c r="E106" s="107"/>
      <c r="F106" s="106"/>
      <c r="G106" s="110"/>
      <c r="H106" s="110"/>
    </row>
    <row r="107" spans="1:8" s="85" customFormat="1">
      <c r="B107" s="83"/>
      <c r="C107" s="84"/>
      <c r="D107" s="33" t="s">
        <v>104</v>
      </c>
      <c r="E107" s="84" t="s">
        <v>96</v>
      </c>
      <c r="F107" s="39">
        <v>1</v>
      </c>
      <c r="G107" s="35"/>
      <c r="H107" s="35">
        <f t="shared" ref="H107:H114" si="6">F107*G107</f>
        <v>0</v>
      </c>
    </row>
    <row r="108" spans="1:8" s="85" customFormat="1">
      <c r="B108" s="83"/>
      <c r="C108" s="84"/>
      <c r="D108" s="33" t="s">
        <v>103</v>
      </c>
      <c r="E108" s="84" t="s">
        <v>96</v>
      </c>
      <c r="F108" s="39">
        <v>1</v>
      </c>
      <c r="G108" s="35"/>
      <c r="H108" s="35">
        <f t="shared" si="6"/>
        <v>0</v>
      </c>
    </row>
    <row r="109" spans="1:8" s="85" customFormat="1">
      <c r="B109" s="83"/>
      <c r="C109" s="84"/>
      <c r="D109" s="33" t="s">
        <v>102</v>
      </c>
      <c r="E109" s="84" t="s">
        <v>96</v>
      </c>
      <c r="F109" s="39">
        <v>1</v>
      </c>
      <c r="G109" s="35"/>
      <c r="H109" s="35">
        <f t="shared" si="6"/>
        <v>0</v>
      </c>
    </row>
    <row r="110" spans="1:8" s="85" customFormat="1">
      <c r="B110" s="83"/>
      <c r="C110" s="84"/>
      <c r="D110" s="33" t="s">
        <v>101</v>
      </c>
      <c r="E110" s="84" t="s">
        <v>96</v>
      </c>
      <c r="F110" s="39">
        <v>1</v>
      </c>
      <c r="G110" s="35"/>
      <c r="H110" s="35">
        <f t="shared" si="6"/>
        <v>0</v>
      </c>
    </row>
    <row r="111" spans="1:8" s="85" customFormat="1" ht="25.5">
      <c r="B111" s="83"/>
      <c r="C111" s="84"/>
      <c r="D111" s="33" t="s">
        <v>100</v>
      </c>
      <c r="E111" s="84" t="s">
        <v>74</v>
      </c>
      <c r="F111" s="39">
        <v>8</v>
      </c>
      <c r="G111" s="35">
        <v>45</v>
      </c>
      <c r="H111" s="35">
        <f t="shared" si="6"/>
        <v>360</v>
      </c>
    </row>
    <row r="112" spans="1:8" s="85" customFormat="1">
      <c r="B112" s="83"/>
      <c r="C112" s="84"/>
      <c r="D112" s="33" t="s">
        <v>99</v>
      </c>
      <c r="E112" s="84" t="s">
        <v>74</v>
      </c>
      <c r="F112" s="39">
        <v>8</v>
      </c>
      <c r="G112" s="35">
        <v>45</v>
      </c>
      <c r="H112" s="35">
        <f t="shared" si="6"/>
        <v>360</v>
      </c>
    </row>
    <row r="113" spans="2:8" s="85" customFormat="1" ht="25.5">
      <c r="B113" s="83"/>
      <c r="C113" s="84"/>
      <c r="D113" s="33" t="s">
        <v>98</v>
      </c>
      <c r="E113" s="84" t="s">
        <v>74</v>
      </c>
      <c r="F113" s="39">
        <v>20</v>
      </c>
      <c r="G113" s="35">
        <v>45</v>
      </c>
      <c r="H113" s="35">
        <f t="shared" si="6"/>
        <v>900</v>
      </c>
    </row>
    <row r="114" spans="2:8" s="85" customFormat="1">
      <c r="B114" s="83"/>
      <c r="C114" s="37"/>
      <c r="D114" s="36" t="s">
        <v>97</v>
      </c>
      <c r="E114" s="37" t="s">
        <v>74</v>
      </c>
      <c r="F114" s="40">
        <v>8</v>
      </c>
      <c r="G114" s="38">
        <v>45</v>
      </c>
      <c r="H114" s="38">
        <f t="shared" si="6"/>
        <v>360</v>
      </c>
    </row>
    <row r="115" spans="2:8" s="85" customFormat="1">
      <c r="B115" s="83"/>
      <c r="C115" s="37"/>
      <c r="D115" s="36" t="s">
        <v>656</v>
      </c>
      <c r="E115" s="37" t="s">
        <v>96</v>
      </c>
      <c r="F115" s="40">
        <v>1</v>
      </c>
      <c r="G115" s="38"/>
      <c r="H115" s="38"/>
    </row>
    <row r="116" spans="2:8" s="85" customFormat="1">
      <c r="B116" s="83"/>
      <c r="C116" s="107"/>
      <c r="D116" s="108"/>
      <c r="E116" s="107"/>
      <c r="F116" s="106"/>
      <c r="G116" s="100" t="s">
        <v>2</v>
      </c>
      <c r="H116" s="109">
        <f>SUM(H107:H115)</f>
        <v>1980</v>
      </c>
    </row>
    <row r="117" spans="2:8" s="85" customFormat="1">
      <c r="B117" s="83"/>
      <c r="C117" s="107"/>
      <c r="D117" s="108"/>
      <c r="E117" s="107"/>
      <c r="F117" s="106"/>
      <c r="G117" s="100"/>
      <c r="H117" s="100"/>
    </row>
    <row r="118" spans="2:8" s="85" customFormat="1">
      <c r="B118" s="83"/>
      <c r="C118" s="107"/>
      <c r="D118" s="108"/>
      <c r="E118" s="107"/>
      <c r="F118" s="106"/>
      <c r="G118" s="100"/>
      <c r="H118" s="100"/>
    </row>
  </sheetData>
  <pageMargins left="1.1811023622047245" right="0.39370078740157483" top="0.59055118110236227" bottom="0.59055118110236227" header="0" footer="0.19685039370078741"/>
  <pageSetup paperSize="9" scale="66" fitToHeight="0" orientation="portrait" r:id="rId1"/>
  <headerFooter>
    <oddFooter>&amp;C&amp;"Swis721 Cn BT,Roman"Stran &amp;P od &amp;N</oddFooter>
  </headerFooter>
  <rowBreaks count="4" manualBreakCount="4">
    <brk id="25" max="7" man="1"/>
    <brk id="45" max="7" man="1"/>
    <brk id="78" max="7" man="1"/>
    <brk id="104"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Zeros="0" view="pageBreakPreview" zoomScaleNormal="100" zoomScaleSheetLayoutView="100" workbookViewId="0"/>
  </sheetViews>
  <sheetFormatPr defaultRowHeight="12.75"/>
  <cols>
    <col min="1" max="1" width="4.7109375" style="42" customWidth="1"/>
    <col min="2" max="2" width="55.7109375" style="43" customWidth="1"/>
    <col min="3" max="3" width="11.7109375" style="46" customWidth="1"/>
    <col min="4" max="4" width="12.7109375" style="43" customWidth="1"/>
    <col min="5" max="5" width="3" style="44" customWidth="1"/>
    <col min="6" max="7" width="3" style="45" bestFit="1" customWidth="1"/>
    <col min="8" max="11" width="3" style="47" bestFit="1" customWidth="1"/>
    <col min="12" max="22" width="3" style="48" bestFit="1" customWidth="1"/>
    <col min="23" max="16384" width="9.140625" style="49"/>
  </cols>
  <sheetData>
    <row r="1" spans="1:22" ht="18">
      <c r="A1" s="49"/>
      <c r="B1" s="213" t="s">
        <v>95</v>
      </c>
      <c r="C1" s="213"/>
      <c r="D1" s="60"/>
      <c r="E1" s="61"/>
      <c r="F1" s="61"/>
      <c r="G1" s="49"/>
      <c r="H1" s="49"/>
      <c r="I1" s="49"/>
      <c r="J1" s="49"/>
      <c r="K1" s="49"/>
      <c r="L1" s="49"/>
      <c r="M1" s="49"/>
      <c r="N1" s="49"/>
      <c r="O1" s="49"/>
      <c r="P1" s="49"/>
      <c r="Q1" s="49"/>
      <c r="R1" s="49"/>
      <c r="S1" s="49"/>
      <c r="T1" s="49"/>
      <c r="U1" s="49"/>
      <c r="V1" s="49"/>
    </row>
    <row r="2" spans="1:22" s="58" customFormat="1" ht="18">
      <c r="B2" s="105" t="s">
        <v>341</v>
      </c>
      <c r="C2" s="105"/>
      <c r="D2" s="60"/>
      <c r="E2" s="61"/>
      <c r="F2" s="61"/>
    </row>
    <row r="4" spans="1:22">
      <c r="B4" s="92" t="s">
        <v>0</v>
      </c>
      <c r="C4" s="93"/>
    </row>
    <row r="5" spans="1:22">
      <c r="B5" s="94" t="s">
        <v>1</v>
      </c>
      <c r="C5" s="95" t="s">
        <v>2</v>
      </c>
    </row>
    <row r="6" spans="1:22">
      <c r="B6" s="96" t="s">
        <v>324</v>
      </c>
      <c r="C6" s="104">
        <f>C7+C8</f>
        <v>0</v>
      </c>
    </row>
    <row r="7" spans="1:22">
      <c r="B7" s="96" t="s">
        <v>3</v>
      </c>
      <c r="C7" s="104">
        <f>'5_1A PLIN_Popis del'!H8+'5_1A PLIN_Popis del'!H15</f>
        <v>0</v>
      </c>
      <c r="E7" s="45"/>
    </row>
    <row r="8" spans="1:22">
      <c r="B8" s="96" t="s">
        <v>4</v>
      </c>
      <c r="C8" s="104">
        <f>'5_1A PLIN_Popis del'!H28</f>
        <v>0</v>
      </c>
    </row>
    <row r="9" spans="1:22">
      <c r="B9" s="96" t="s">
        <v>323</v>
      </c>
      <c r="C9" s="104">
        <f>'5_1A PLIN_Popis del'!H36</f>
        <v>675</v>
      </c>
    </row>
    <row r="10" spans="1:22">
      <c r="B10" s="97" t="s">
        <v>322</v>
      </c>
      <c r="C10" s="103">
        <f>'5_1A PLIN_Popis del'!H36</f>
        <v>675</v>
      </c>
    </row>
    <row r="11" spans="1:22">
      <c r="B11" s="98"/>
    </row>
    <row r="12" spans="1:22">
      <c r="B12" s="99"/>
      <c r="C12" s="93"/>
    </row>
    <row r="13" spans="1:22">
      <c r="B13" s="57" t="s">
        <v>88</v>
      </c>
      <c r="C13" s="95" t="s">
        <v>2</v>
      </c>
    </row>
    <row r="14" spans="1:22">
      <c r="C14" s="103">
        <f>C6+C9</f>
        <v>675</v>
      </c>
    </row>
  </sheetData>
  <mergeCells count="1">
    <mergeCell ref="B1:C1"/>
  </mergeCells>
  <pageMargins left="1.1811023622047245" right="0.39370078740157483" top="0.59055118110236227" bottom="0.59055118110236227" header="0" footer="0.19685039370078741"/>
  <pageSetup paperSize="9" scale="85" orientation="portrait" r:id="rId1"/>
  <headerFooter>
    <oddFooter>&amp;C&amp;"Swis721 Cn BT,Roman"Stran &amp;P od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Zeros="0" view="pageBreakPreview" zoomScale="110" zoomScaleNormal="85" zoomScaleSheetLayoutView="110" workbookViewId="0"/>
  </sheetViews>
  <sheetFormatPr defaultRowHeight="12.75"/>
  <cols>
    <col min="1" max="1" width="2.7109375" style="49" customWidth="1"/>
    <col min="2" max="2" width="15.7109375" style="87" customWidth="1"/>
    <col min="3" max="3" width="9.7109375" style="87" customWidth="1"/>
    <col min="4" max="4" width="40.7109375" style="88" customWidth="1"/>
    <col min="5" max="5" width="7.7109375" style="87" customWidth="1"/>
    <col min="6" max="6" width="10.7109375" style="89" customWidth="1"/>
    <col min="7" max="8" width="20.7109375" style="90" customWidth="1"/>
    <col min="9" max="244" width="9.140625" style="49"/>
    <col min="245" max="245" width="15.7109375" style="49" customWidth="1"/>
    <col min="246" max="246" width="9.5703125" style="49" customWidth="1"/>
    <col min="247" max="247" width="10.7109375" style="49" customWidth="1"/>
    <col min="248" max="248" width="15.7109375" style="49" customWidth="1"/>
    <col min="249" max="249" width="12.7109375" style="49" customWidth="1"/>
    <col min="250" max="250" width="10.85546875" style="49" customWidth="1"/>
    <col min="251" max="251" width="20.7109375" style="49" customWidth="1"/>
    <col min="252" max="252" width="24.7109375" style="49" customWidth="1"/>
    <col min="253" max="254" width="60.7109375" style="49" customWidth="1"/>
    <col min="255" max="256" width="45.7109375" style="49" customWidth="1"/>
    <col min="257" max="261" width="0" style="49" hidden="1" customWidth="1"/>
    <col min="262" max="500" width="9.140625" style="49"/>
    <col min="501" max="501" width="15.7109375" style="49" customWidth="1"/>
    <col min="502" max="502" width="9.5703125" style="49" customWidth="1"/>
    <col min="503" max="503" width="10.7109375" style="49" customWidth="1"/>
    <col min="504" max="504" width="15.7109375" style="49" customWidth="1"/>
    <col min="505" max="505" width="12.7109375" style="49" customWidth="1"/>
    <col min="506" max="506" width="10.85546875" style="49" customWidth="1"/>
    <col min="507" max="507" width="20.7109375" style="49" customWidth="1"/>
    <col min="508" max="508" width="24.7109375" style="49" customWidth="1"/>
    <col min="509" max="510" width="60.7109375" style="49" customWidth="1"/>
    <col min="511" max="512" width="45.7109375" style="49" customWidth="1"/>
    <col min="513" max="517" width="0" style="49" hidden="1" customWidth="1"/>
    <col min="518" max="756" width="9.140625" style="49"/>
    <col min="757" max="757" width="15.7109375" style="49" customWidth="1"/>
    <col min="758" max="758" width="9.5703125" style="49" customWidth="1"/>
    <col min="759" max="759" width="10.7109375" style="49" customWidth="1"/>
    <col min="760" max="760" width="15.7109375" style="49" customWidth="1"/>
    <col min="761" max="761" width="12.7109375" style="49" customWidth="1"/>
    <col min="762" max="762" width="10.85546875" style="49" customWidth="1"/>
    <col min="763" max="763" width="20.7109375" style="49" customWidth="1"/>
    <col min="764" max="764" width="24.7109375" style="49" customWidth="1"/>
    <col min="765" max="766" width="60.7109375" style="49" customWidth="1"/>
    <col min="767" max="768" width="45.7109375" style="49" customWidth="1"/>
    <col min="769" max="773" width="0" style="49" hidden="1" customWidth="1"/>
    <col min="774" max="1012" width="9.140625" style="49"/>
    <col min="1013" max="1013" width="15.7109375" style="49" customWidth="1"/>
    <col min="1014" max="1014" width="9.5703125" style="49" customWidth="1"/>
    <col min="1015" max="1015" width="10.7109375" style="49" customWidth="1"/>
    <col min="1016" max="1016" width="15.7109375" style="49" customWidth="1"/>
    <col min="1017" max="1017" width="12.7109375" style="49" customWidth="1"/>
    <col min="1018" max="1018" width="10.85546875" style="49" customWidth="1"/>
    <col min="1019" max="1019" width="20.7109375" style="49" customWidth="1"/>
    <col min="1020" max="1020" width="24.7109375" style="49" customWidth="1"/>
    <col min="1021" max="1022" width="60.7109375" style="49" customWidth="1"/>
    <col min="1023" max="1024" width="45.7109375" style="49" customWidth="1"/>
    <col min="1025" max="1029" width="0" style="49" hidden="1" customWidth="1"/>
    <col min="1030" max="1268" width="9.140625" style="49"/>
    <col min="1269" max="1269" width="15.7109375" style="49" customWidth="1"/>
    <col min="1270" max="1270" width="9.5703125" style="49" customWidth="1"/>
    <col min="1271" max="1271" width="10.7109375" style="49" customWidth="1"/>
    <col min="1272" max="1272" width="15.7109375" style="49" customWidth="1"/>
    <col min="1273" max="1273" width="12.7109375" style="49" customWidth="1"/>
    <col min="1274" max="1274" width="10.85546875" style="49" customWidth="1"/>
    <col min="1275" max="1275" width="20.7109375" style="49" customWidth="1"/>
    <col min="1276" max="1276" width="24.7109375" style="49" customWidth="1"/>
    <col min="1277" max="1278" width="60.7109375" style="49" customWidth="1"/>
    <col min="1279" max="1280" width="45.7109375" style="49" customWidth="1"/>
    <col min="1281" max="1285" width="0" style="49" hidden="1" customWidth="1"/>
    <col min="1286" max="1524" width="9.140625" style="49"/>
    <col min="1525" max="1525" width="15.7109375" style="49" customWidth="1"/>
    <col min="1526" max="1526" width="9.5703125" style="49" customWidth="1"/>
    <col min="1527" max="1527" width="10.7109375" style="49" customWidth="1"/>
    <col min="1528" max="1528" width="15.7109375" style="49" customWidth="1"/>
    <col min="1529" max="1529" width="12.7109375" style="49" customWidth="1"/>
    <col min="1530" max="1530" width="10.85546875" style="49" customWidth="1"/>
    <col min="1531" max="1531" width="20.7109375" style="49" customWidth="1"/>
    <col min="1532" max="1532" width="24.7109375" style="49" customWidth="1"/>
    <col min="1533" max="1534" width="60.7109375" style="49" customWidth="1"/>
    <col min="1535" max="1536" width="45.7109375" style="49" customWidth="1"/>
    <col min="1537" max="1541" width="0" style="49" hidden="1" customWidth="1"/>
    <col min="1542" max="1780" width="9.140625" style="49"/>
    <col min="1781" max="1781" width="15.7109375" style="49" customWidth="1"/>
    <col min="1782" max="1782" width="9.5703125" style="49" customWidth="1"/>
    <col min="1783" max="1783" width="10.7109375" style="49" customWidth="1"/>
    <col min="1784" max="1784" width="15.7109375" style="49" customWidth="1"/>
    <col min="1785" max="1785" width="12.7109375" style="49" customWidth="1"/>
    <col min="1786" max="1786" width="10.85546875" style="49" customWidth="1"/>
    <col min="1787" max="1787" width="20.7109375" style="49" customWidth="1"/>
    <col min="1788" max="1788" width="24.7109375" style="49" customWidth="1"/>
    <col min="1789" max="1790" width="60.7109375" style="49" customWidth="1"/>
    <col min="1791" max="1792" width="45.7109375" style="49" customWidth="1"/>
    <col min="1793" max="1797" width="0" style="49" hidden="1" customWidth="1"/>
    <col min="1798" max="2036" width="9.140625" style="49"/>
    <col min="2037" max="2037" width="15.7109375" style="49" customWidth="1"/>
    <col min="2038" max="2038" width="9.5703125" style="49" customWidth="1"/>
    <col min="2039" max="2039" width="10.7109375" style="49" customWidth="1"/>
    <col min="2040" max="2040" width="15.7109375" style="49" customWidth="1"/>
    <col min="2041" max="2041" width="12.7109375" style="49" customWidth="1"/>
    <col min="2042" max="2042" width="10.85546875" style="49" customWidth="1"/>
    <col min="2043" max="2043" width="20.7109375" style="49" customWidth="1"/>
    <col min="2044" max="2044" width="24.7109375" style="49" customWidth="1"/>
    <col min="2045" max="2046" width="60.7109375" style="49" customWidth="1"/>
    <col min="2047" max="2048" width="45.7109375" style="49" customWidth="1"/>
    <col min="2049" max="2053" width="0" style="49" hidden="1" customWidth="1"/>
    <col min="2054" max="2292" width="9.140625" style="49"/>
    <col min="2293" max="2293" width="15.7109375" style="49" customWidth="1"/>
    <col min="2294" max="2294" width="9.5703125" style="49" customWidth="1"/>
    <col min="2295" max="2295" width="10.7109375" style="49" customWidth="1"/>
    <col min="2296" max="2296" width="15.7109375" style="49" customWidth="1"/>
    <col min="2297" max="2297" width="12.7109375" style="49" customWidth="1"/>
    <col min="2298" max="2298" width="10.85546875" style="49" customWidth="1"/>
    <col min="2299" max="2299" width="20.7109375" style="49" customWidth="1"/>
    <col min="2300" max="2300" width="24.7109375" style="49" customWidth="1"/>
    <col min="2301" max="2302" width="60.7109375" style="49" customWidth="1"/>
    <col min="2303" max="2304" width="45.7109375" style="49" customWidth="1"/>
    <col min="2305" max="2309" width="0" style="49" hidden="1" customWidth="1"/>
    <col min="2310" max="2548" width="9.140625" style="49"/>
    <col min="2549" max="2549" width="15.7109375" style="49" customWidth="1"/>
    <col min="2550" max="2550" width="9.5703125" style="49" customWidth="1"/>
    <col min="2551" max="2551" width="10.7109375" style="49" customWidth="1"/>
    <col min="2552" max="2552" width="15.7109375" style="49" customWidth="1"/>
    <col min="2553" max="2553" width="12.7109375" style="49" customWidth="1"/>
    <col min="2554" max="2554" width="10.85546875" style="49" customWidth="1"/>
    <col min="2555" max="2555" width="20.7109375" style="49" customWidth="1"/>
    <col min="2556" max="2556" width="24.7109375" style="49" customWidth="1"/>
    <col min="2557" max="2558" width="60.7109375" style="49" customWidth="1"/>
    <col min="2559" max="2560" width="45.7109375" style="49" customWidth="1"/>
    <col min="2561" max="2565" width="0" style="49" hidden="1" customWidth="1"/>
    <col min="2566" max="2804" width="9.140625" style="49"/>
    <col min="2805" max="2805" width="15.7109375" style="49" customWidth="1"/>
    <col min="2806" max="2806" width="9.5703125" style="49" customWidth="1"/>
    <col min="2807" max="2807" width="10.7109375" style="49" customWidth="1"/>
    <col min="2808" max="2808" width="15.7109375" style="49" customWidth="1"/>
    <col min="2809" max="2809" width="12.7109375" style="49" customWidth="1"/>
    <col min="2810" max="2810" width="10.85546875" style="49" customWidth="1"/>
    <col min="2811" max="2811" width="20.7109375" style="49" customWidth="1"/>
    <col min="2812" max="2812" width="24.7109375" style="49" customWidth="1"/>
    <col min="2813" max="2814" width="60.7109375" style="49" customWidth="1"/>
    <col min="2815" max="2816" width="45.7109375" style="49" customWidth="1"/>
    <col min="2817" max="2821" width="0" style="49" hidden="1" customWidth="1"/>
    <col min="2822" max="3060" width="9.140625" style="49"/>
    <col min="3061" max="3061" width="15.7109375" style="49" customWidth="1"/>
    <col min="3062" max="3062" width="9.5703125" style="49" customWidth="1"/>
    <col min="3063" max="3063" width="10.7109375" style="49" customWidth="1"/>
    <col min="3064" max="3064" width="15.7109375" style="49" customWidth="1"/>
    <col min="3065" max="3065" width="12.7109375" style="49" customWidth="1"/>
    <col min="3066" max="3066" width="10.85546875" style="49" customWidth="1"/>
    <col min="3067" max="3067" width="20.7109375" style="49" customWidth="1"/>
    <col min="3068" max="3068" width="24.7109375" style="49" customWidth="1"/>
    <col min="3069" max="3070" width="60.7109375" style="49" customWidth="1"/>
    <col min="3071" max="3072" width="45.7109375" style="49" customWidth="1"/>
    <col min="3073" max="3077" width="0" style="49" hidden="1" customWidth="1"/>
    <col min="3078" max="3316" width="9.140625" style="49"/>
    <col min="3317" max="3317" width="15.7109375" style="49" customWidth="1"/>
    <col min="3318" max="3318" width="9.5703125" style="49" customWidth="1"/>
    <col min="3319" max="3319" width="10.7109375" style="49" customWidth="1"/>
    <col min="3320" max="3320" width="15.7109375" style="49" customWidth="1"/>
    <col min="3321" max="3321" width="12.7109375" style="49" customWidth="1"/>
    <col min="3322" max="3322" width="10.85546875" style="49" customWidth="1"/>
    <col min="3323" max="3323" width="20.7109375" style="49" customWidth="1"/>
    <col min="3324" max="3324" width="24.7109375" style="49" customWidth="1"/>
    <col min="3325" max="3326" width="60.7109375" style="49" customWidth="1"/>
    <col min="3327" max="3328" width="45.7109375" style="49" customWidth="1"/>
    <col min="3329" max="3333" width="0" style="49" hidden="1" customWidth="1"/>
    <col min="3334" max="3572" width="9.140625" style="49"/>
    <col min="3573" max="3573" width="15.7109375" style="49" customWidth="1"/>
    <col min="3574" max="3574" width="9.5703125" style="49" customWidth="1"/>
    <col min="3575" max="3575" width="10.7109375" style="49" customWidth="1"/>
    <col min="3576" max="3576" width="15.7109375" style="49" customWidth="1"/>
    <col min="3577" max="3577" width="12.7109375" style="49" customWidth="1"/>
    <col min="3578" max="3578" width="10.85546875" style="49" customWidth="1"/>
    <col min="3579" max="3579" width="20.7109375" style="49" customWidth="1"/>
    <col min="3580" max="3580" width="24.7109375" style="49" customWidth="1"/>
    <col min="3581" max="3582" width="60.7109375" style="49" customWidth="1"/>
    <col min="3583" max="3584" width="45.7109375" style="49" customWidth="1"/>
    <col min="3585" max="3589" width="0" style="49" hidden="1" customWidth="1"/>
    <col min="3590" max="3828" width="9.140625" style="49"/>
    <col min="3829" max="3829" width="15.7109375" style="49" customWidth="1"/>
    <col min="3830" max="3830" width="9.5703125" style="49" customWidth="1"/>
    <col min="3831" max="3831" width="10.7109375" style="49" customWidth="1"/>
    <col min="3832" max="3832" width="15.7109375" style="49" customWidth="1"/>
    <col min="3833" max="3833" width="12.7109375" style="49" customWidth="1"/>
    <col min="3834" max="3834" width="10.85546875" style="49" customWidth="1"/>
    <col min="3835" max="3835" width="20.7109375" style="49" customWidth="1"/>
    <col min="3836" max="3836" width="24.7109375" style="49" customWidth="1"/>
    <col min="3837" max="3838" width="60.7109375" style="49" customWidth="1"/>
    <col min="3839" max="3840" width="45.7109375" style="49" customWidth="1"/>
    <col min="3841" max="3845" width="0" style="49" hidden="1" customWidth="1"/>
    <col min="3846" max="4084" width="9.140625" style="49"/>
    <col min="4085" max="4085" width="15.7109375" style="49" customWidth="1"/>
    <col min="4086" max="4086" width="9.5703125" style="49" customWidth="1"/>
    <col min="4087" max="4087" width="10.7109375" style="49" customWidth="1"/>
    <col min="4088" max="4088" width="15.7109375" style="49" customWidth="1"/>
    <col min="4089" max="4089" width="12.7109375" style="49" customWidth="1"/>
    <col min="4090" max="4090" width="10.85546875" style="49" customWidth="1"/>
    <col min="4091" max="4091" width="20.7109375" style="49" customWidth="1"/>
    <col min="4092" max="4092" width="24.7109375" style="49" customWidth="1"/>
    <col min="4093" max="4094" width="60.7109375" style="49" customWidth="1"/>
    <col min="4095" max="4096" width="45.7109375" style="49" customWidth="1"/>
    <col min="4097" max="4101" width="0" style="49" hidden="1" customWidth="1"/>
    <col min="4102" max="4340" width="9.140625" style="49"/>
    <col min="4341" max="4341" width="15.7109375" style="49" customWidth="1"/>
    <col min="4342" max="4342" width="9.5703125" style="49" customWidth="1"/>
    <col min="4343" max="4343" width="10.7109375" style="49" customWidth="1"/>
    <col min="4344" max="4344" width="15.7109375" style="49" customWidth="1"/>
    <col min="4345" max="4345" width="12.7109375" style="49" customWidth="1"/>
    <col min="4346" max="4346" width="10.85546875" style="49" customWidth="1"/>
    <col min="4347" max="4347" width="20.7109375" style="49" customWidth="1"/>
    <col min="4348" max="4348" width="24.7109375" style="49" customWidth="1"/>
    <col min="4349" max="4350" width="60.7109375" style="49" customWidth="1"/>
    <col min="4351" max="4352" width="45.7109375" style="49" customWidth="1"/>
    <col min="4353" max="4357" width="0" style="49" hidden="1" customWidth="1"/>
    <col min="4358" max="4596" width="9.140625" style="49"/>
    <col min="4597" max="4597" width="15.7109375" style="49" customWidth="1"/>
    <col min="4598" max="4598" width="9.5703125" style="49" customWidth="1"/>
    <col min="4599" max="4599" width="10.7109375" style="49" customWidth="1"/>
    <col min="4600" max="4600" width="15.7109375" style="49" customWidth="1"/>
    <col min="4601" max="4601" width="12.7109375" style="49" customWidth="1"/>
    <col min="4602" max="4602" width="10.85546875" style="49" customWidth="1"/>
    <col min="4603" max="4603" width="20.7109375" style="49" customWidth="1"/>
    <col min="4604" max="4604" width="24.7109375" style="49" customWidth="1"/>
    <col min="4605" max="4606" width="60.7109375" style="49" customWidth="1"/>
    <col min="4607" max="4608" width="45.7109375" style="49" customWidth="1"/>
    <col min="4609" max="4613" width="0" style="49" hidden="1" customWidth="1"/>
    <col min="4614" max="4852" width="9.140625" style="49"/>
    <col min="4853" max="4853" width="15.7109375" style="49" customWidth="1"/>
    <col min="4854" max="4854" width="9.5703125" style="49" customWidth="1"/>
    <col min="4855" max="4855" width="10.7109375" style="49" customWidth="1"/>
    <col min="4856" max="4856" width="15.7109375" style="49" customWidth="1"/>
    <col min="4857" max="4857" width="12.7109375" style="49" customWidth="1"/>
    <col min="4858" max="4858" width="10.85546875" style="49" customWidth="1"/>
    <col min="4859" max="4859" width="20.7109375" style="49" customWidth="1"/>
    <col min="4860" max="4860" width="24.7109375" style="49" customWidth="1"/>
    <col min="4861" max="4862" width="60.7109375" style="49" customWidth="1"/>
    <col min="4863" max="4864" width="45.7109375" style="49" customWidth="1"/>
    <col min="4865" max="4869" width="0" style="49" hidden="1" customWidth="1"/>
    <col min="4870" max="5108" width="9.140625" style="49"/>
    <col min="5109" max="5109" width="15.7109375" style="49" customWidth="1"/>
    <col min="5110" max="5110" width="9.5703125" style="49" customWidth="1"/>
    <col min="5111" max="5111" width="10.7109375" style="49" customWidth="1"/>
    <col min="5112" max="5112" width="15.7109375" style="49" customWidth="1"/>
    <col min="5113" max="5113" width="12.7109375" style="49" customWidth="1"/>
    <col min="5114" max="5114" width="10.85546875" style="49" customWidth="1"/>
    <col min="5115" max="5115" width="20.7109375" style="49" customWidth="1"/>
    <col min="5116" max="5116" width="24.7109375" style="49" customWidth="1"/>
    <col min="5117" max="5118" width="60.7109375" style="49" customWidth="1"/>
    <col min="5119" max="5120" width="45.7109375" style="49" customWidth="1"/>
    <col min="5121" max="5125" width="0" style="49" hidden="1" customWidth="1"/>
    <col min="5126" max="5364" width="9.140625" style="49"/>
    <col min="5365" max="5365" width="15.7109375" style="49" customWidth="1"/>
    <col min="5366" max="5366" width="9.5703125" style="49" customWidth="1"/>
    <col min="5367" max="5367" width="10.7109375" style="49" customWidth="1"/>
    <col min="5368" max="5368" width="15.7109375" style="49" customWidth="1"/>
    <col min="5369" max="5369" width="12.7109375" style="49" customWidth="1"/>
    <col min="5370" max="5370" width="10.85546875" style="49" customWidth="1"/>
    <col min="5371" max="5371" width="20.7109375" style="49" customWidth="1"/>
    <col min="5372" max="5372" width="24.7109375" style="49" customWidth="1"/>
    <col min="5373" max="5374" width="60.7109375" style="49" customWidth="1"/>
    <col min="5375" max="5376" width="45.7109375" style="49" customWidth="1"/>
    <col min="5377" max="5381" width="0" style="49" hidden="1" customWidth="1"/>
    <col min="5382" max="5620" width="9.140625" style="49"/>
    <col min="5621" max="5621" width="15.7109375" style="49" customWidth="1"/>
    <col min="5622" max="5622" width="9.5703125" style="49" customWidth="1"/>
    <col min="5623" max="5623" width="10.7109375" style="49" customWidth="1"/>
    <col min="5624" max="5624" width="15.7109375" style="49" customWidth="1"/>
    <col min="5625" max="5625" width="12.7109375" style="49" customWidth="1"/>
    <col min="5626" max="5626" width="10.85546875" style="49" customWidth="1"/>
    <col min="5627" max="5627" width="20.7109375" style="49" customWidth="1"/>
    <col min="5628" max="5628" width="24.7109375" style="49" customWidth="1"/>
    <col min="5629" max="5630" width="60.7109375" style="49" customWidth="1"/>
    <col min="5631" max="5632" width="45.7109375" style="49" customWidth="1"/>
    <col min="5633" max="5637" width="0" style="49" hidden="1" customWidth="1"/>
    <col min="5638" max="5876" width="9.140625" style="49"/>
    <col min="5877" max="5877" width="15.7109375" style="49" customWidth="1"/>
    <col min="5878" max="5878" width="9.5703125" style="49" customWidth="1"/>
    <col min="5879" max="5879" width="10.7109375" style="49" customWidth="1"/>
    <col min="5880" max="5880" width="15.7109375" style="49" customWidth="1"/>
    <col min="5881" max="5881" width="12.7109375" style="49" customWidth="1"/>
    <col min="5882" max="5882" width="10.85546875" style="49" customWidth="1"/>
    <col min="5883" max="5883" width="20.7109375" style="49" customWidth="1"/>
    <col min="5884" max="5884" width="24.7109375" style="49" customWidth="1"/>
    <col min="5885" max="5886" width="60.7109375" style="49" customWidth="1"/>
    <col min="5887" max="5888" width="45.7109375" style="49" customWidth="1"/>
    <col min="5889" max="5893" width="0" style="49" hidden="1" customWidth="1"/>
    <col min="5894" max="6132" width="9.140625" style="49"/>
    <col min="6133" max="6133" width="15.7109375" style="49" customWidth="1"/>
    <col min="6134" max="6134" width="9.5703125" style="49" customWidth="1"/>
    <col min="6135" max="6135" width="10.7109375" style="49" customWidth="1"/>
    <col min="6136" max="6136" width="15.7109375" style="49" customWidth="1"/>
    <col min="6137" max="6137" width="12.7109375" style="49" customWidth="1"/>
    <col min="6138" max="6138" width="10.85546875" style="49" customWidth="1"/>
    <col min="6139" max="6139" width="20.7109375" style="49" customWidth="1"/>
    <col min="6140" max="6140" width="24.7109375" style="49" customWidth="1"/>
    <col min="6141" max="6142" width="60.7109375" style="49" customWidth="1"/>
    <col min="6143" max="6144" width="45.7109375" style="49" customWidth="1"/>
    <col min="6145" max="6149" width="0" style="49" hidden="1" customWidth="1"/>
    <col min="6150" max="6388" width="9.140625" style="49"/>
    <col min="6389" max="6389" width="15.7109375" style="49" customWidth="1"/>
    <col min="6390" max="6390" width="9.5703125" style="49" customWidth="1"/>
    <col min="6391" max="6391" width="10.7109375" style="49" customWidth="1"/>
    <col min="6392" max="6392" width="15.7109375" style="49" customWidth="1"/>
    <col min="6393" max="6393" width="12.7109375" style="49" customWidth="1"/>
    <col min="6394" max="6394" width="10.85546875" style="49" customWidth="1"/>
    <col min="6395" max="6395" width="20.7109375" style="49" customWidth="1"/>
    <col min="6396" max="6396" width="24.7109375" style="49" customWidth="1"/>
    <col min="6397" max="6398" width="60.7109375" style="49" customWidth="1"/>
    <col min="6399" max="6400" width="45.7109375" style="49" customWidth="1"/>
    <col min="6401" max="6405" width="0" style="49" hidden="1" customWidth="1"/>
    <col min="6406" max="6644" width="9.140625" style="49"/>
    <col min="6645" max="6645" width="15.7109375" style="49" customWidth="1"/>
    <col min="6646" max="6646" width="9.5703125" style="49" customWidth="1"/>
    <col min="6647" max="6647" width="10.7109375" style="49" customWidth="1"/>
    <col min="6648" max="6648" width="15.7109375" style="49" customWidth="1"/>
    <col min="6649" max="6649" width="12.7109375" style="49" customWidth="1"/>
    <col min="6650" max="6650" width="10.85546875" style="49" customWidth="1"/>
    <col min="6651" max="6651" width="20.7109375" style="49" customWidth="1"/>
    <col min="6652" max="6652" width="24.7109375" style="49" customWidth="1"/>
    <col min="6653" max="6654" width="60.7109375" style="49" customWidth="1"/>
    <col min="6655" max="6656" width="45.7109375" style="49" customWidth="1"/>
    <col min="6657" max="6661" width="0" style="49" hidden="1" customWidth="1"/>
    <col min="6662" max="6900" width="9.140625" style="49"/>
    <col min="6901" max="6901" width="15.7109375" style="49" customWidth="1"/>
    <col min="6902" max="6902" width="9.5703125" style="49" customWidth="1"/>
    <col min="6903" max="6903" width="10.7109375" style="49" customWidth="1"/>
    <col min="6904" max="6904" width="15.7109375" style="49" customWidth="1"/>
    <col min="6905" max="6905" width="12.7109375" style="49" customWidth="1"/>
    <col min="6906" max="6906" width="10.85546875" style="49" customWidth="1"/>
    <col min="6907" max="6907" width="20.7109375" style="49" customWidth="1"/>
    <col min="6908" max="6908" width="24.7109375" style="49" customWidth="1"/>
    <col min="6909" max="6910" width="60.7109375" style="49" customWidth="1"/>
    <col min="6911" max="6912" width="45.7109375" style="49" customWidth="1"/>
    <col min="6913" max="6917" width="0" style="49" hidden="1" customWidth="1"/>
    <col min="6918" max="7156" width="9.140625" style="49"/>
    <col min="7157" max="7157" width="15.7109375" style="49" customWidth="1"/>
    <col min="7158" max="7158" width="9.5703125" style="49" customWidth="1"/>
    <col min="7159" max="7159" width="10.7109375" style="49" customWidth="1"/>
    <col min="7160" max="7160" width="15.7109375" style="49" customWidth="1"/>
    <col min="7161" max="7161" width="12.7109375" style="49" customWidth="1"/>
    <col min="7162" max="7162" width="10.85546875" style="49" customWidth="1"/>
    <col min="7163" max="7163" width="20.7109375" style="49" customWidth="1"/>
    <col min="7164" max="7164" width="24.7109375" style="49" customWidth="1"/>
    <col min="7165" max="7166" width="60.7109375" style="49" customWidth="1"/>
    <col min="7167" max="7168" width="45.7109375" style="49" customWidth="1"/>
    <col min="7169" max="7173" width="0" style="49" hidden="1" customWidth="1"/>
    <col min="7174" max="7412" width="9.140625" style="49"/>
    <col min="7413" max="7413" width="15.7109375" style="49" customWidth="1"/>
    <col min="7414" max="7414" width="9.5703125" style="49" customWidth="1"/>
    <col min="7415" max="7415" width="10.7109375" style="49" customWidth="1"/>
    <col min="7416" max="7416" width="15.7109375" style="49" customWidth="1"/>
    <col min="7417" max="7417" width="12.7109375" style="49" customWidth="1"/>
    <col min="7418" max="7418" width="10.85546875" style="49" customWidth="1"/>
    <col min="7419" max="7419" width="20.7109375" style="49" customWidth="1"/>
    <col min="7420" max="7420" width="24.7109375" style="49" customWidth="1"/>
    <col min="7421" max="7422" width="60.7109375" style="49" customWidth="1"/>
    <col min="7423" max="7424" width="45.7109375" style="49" customWidth="1"/>
    <col min="7425" max="7429" width="0" style="49" hidden="1" customWidth="1"/>
    <col min="7430" max="7668" width="9.140625" style="49"/>
    <col min="7669" max="7669" width="15.7109375" style="49" customWidth="1"/>
    <col min="7670" max="7670" width="9.5703125" style="49" customWidth="1"/>
    <col min="7671" max="7671" width="10.7109375" style="49" customWidth="1"/>
    <col min="7672" max="7672" width="15.7109375" style="49" customWidth="1"/>
    <col min="7673" max="7673" width="12.7109375" style="49" customWidth="1"/>
    <col min="7674" max="7674" width="10.85546875" style="49" customWidth="1"/>
    <col min="7675" max="7675" width="20.7109375" style="49" customWidth="1"/>
    <col min="7676" max="7676" width="24.7109375" style="49" customWidth="1"/>
    <col min="7677" max="7678" width="60.7109375" style="49" customWidth="1"/>
    <col min="7679" max="7680" width="45.7109375" style="49" customWidth="1"/>
    <col min="7681" max="7685" width="0" style="49" hidden="1" customWidth="1"/>
    <col min="7686" max="7924" width="9.140625" style="49"/>
    <col min="7925" max="7925" width="15.7109375" style="49" customWidth="1"/>
    <col min="7926" max="7926" width="9.5703125" style="49" customWidth="1"/>
    <col min="7927" max="7927" width="10.7109375" style="49" customWidth="1"/>
    <col min="7928" max="7928" width="15.7109375" style="49" customWidth="1"/>
    <col min="7929" max="7929" width="12.7109375" style="49" customWidth="1"/>
    <col min="7930" max="7930" width="10.85546875" style="49" customWidth="1"/>
    <col min="7931" max="7931" width="20.7109375" style="49" customWidth="1"/>
    <col min="7932" max="7932" width="24.7109375" style="49" customWidth="1"/>
    <col min="7933" max="7934" width="60.7109375" style="49" customWidth="1"/>
    <col min="7935" max="7936" width="45.7109375" style="49" customWidth="1"/>
    <col min="7937" max="7941" width="0" style="49" hidden="1" customWidth="1"/>
    <col min="7942" max="8180" width="9.140625" style="49"/>
    <col min="8181" max="8181" width="15.7109375" style="49" customWidth="1"/>
    <col min="8182" max="8182" width="9.5703125" style="49" customWidth="1"/>
    <col min="8183" max="8183" width="10.7109375" style="49" customWidth="1"/>
    <col min="8184" max="8184" width="15.7109375" style="49" customWidth="1"/>
    <col min="8185" max="8185" width="12.7109375" style="49" customWidth="1"/>
    <col min="8186" max="8186" width="10.85546875" style="49" customWidth="1"/>
    <col min="8187" max="8187" width="20.7109375" style="49" customWidth="1"/>
    <col min="8188" max="8188" width="24.7109375" style="49" customWidth="1"/>
    <col min="8189" max="8190" width="60.7109375" style="49" customWidth="1"/>
    <col min="8191" max="8192" width="45.7109375" style="49" customWidth="1"/>
    <col min="8193" max="8197" width="0" style="49" hidden="1" customWidth="1"/>
    <col min="8198" max="8436" width="9.140625" style="49"/>
    <col min="8437" max="8437" width="15.7109375" style="49" customWidth="1"/>
    <col min="8438" max="8438" width="9.5703125" style="49" customWidth="1"/>
    <col min="8439" max="8439" width="10.7109375" style="49" customWidth="1"/>
    <col min="8440" max="8440" width="15.7109375" style="49" customWidth="1"/>
    <col min="8441" max="8441" width="12.7109375" style="49" customWidth="1"/>
    <col min="8442" max="8442" width="10.85546875" style="49" customWidth="1"/>
    <col min="8443" max="8443" width="20.7109375" style="49" customWidth="1"/>
    <col min="8444" max="8444" width="24.7109375" style="49" customWidth="1"/>
    <col min="8445" max="8446" width="60.7109375" style="49" customWidth="1"/>
    <col min="8447" max="8448" width="45.7109375" style="49" customWidth="1"/>
    <col min="8449" max="8453" width="0" style="49" hidden="1" customWidth="1"/>
    <col min="8454" max="8692" width="9.140625" style="49"/>
    <col min="8693" max="8693" width="15.7109375" style="49" customWidth="1"/>
    <col min="8694" max="8694" width="9.5703125" style="49" customWidth="1"/>
    <col min="8695" max="8695" width="10.7109375" style="49" customWidth="1"/>
    <col min="8696" max="8696" width="15.7109375" style="49" customWidth="1"/>
    <col min="8697" max="8697" width="12.7109375" style="49" customWidth="1"/>
    <col min="8698" max="8698" width="10.85546875" style="49" customWidth="1"/>
    <col min="8699" max="8699" width="20.7109375" style="49" customWidth="1"/>
    <col min="8700" max="8700" width="24.7109375" style="49" customWidth="1"/>
    <col min="8701" max="8702" width="60.7109375" style="49" customWidth="1"/>
    <col min="8703" max="8704" width="45.7109375" style="49" customWidth="1"/>
    <col min="8705" max="8709" width="0" style="49" hidden="1" customWidth="1"/>
    <col min="8710" max="8948" width="9.140625" style="49"/>
    <col min="8949" max="8949" width="15.7109375" style="49" customWidth="1"/>
    <col min="8950" max="8950" width="9.5703125" style="49" customWidth="1"/>
    <col min="8951" max="8951" width="10.7109375" style="49" customWidth="1"/>
    <col min="8952" max="8952" width="15.7109375" style="49" customWidth="1"/>
    <col min="8953" max="8953" width="12.7109375" style="49" customWidth="1"/>
    <col min="8954" max="8954" width="10.85546875" style="49" customWidth="1"/>
    <col min="8955" max="8955" width="20.7109375" style="49" customWidth="1"/>
    <col min="8956" max="8956" width="24.7109375" style="49" customWidth="1"/>
    <col min="8957" max="8958" width="60.7109375" style="49" customWidth="1"/>
    <col min="8959" max="8960" width="45.7109375" style="49" customWidth="1"/>
    <col min="8961" max="8965" width="0" style="49" hidden="1" customWidth="1"/>
    <col min="8966" max="9204" width="9.140625" style="49"/>
    <col min="9205" max="9205" width="15.7109375" style="49" customWidth="1"/>
    <col min="9206" max="9206" width="9.5703125" style="49" customWidth="1"/>
    <col min="9207" max="9207" width="10.7109375" style="49" customWidth="1"/>
    <col min="9208" max="9208" width="15.7109375" style="49" customWidth="1"/>
    <col min="9209" max="9209" width="12.7109375" style="49" customWidth="1"/>
    <col min="9210" max="9210" width="10.85546875" style="49" customWidth="1"/>
    <col min="9211" max="9211" width="20.7109375" style="49" customWidth="1"/>
    <col min="9212" max="9212" width="24.7109375" style="49" customWidth="1"/>
    <col min="9213" max="9214" width="60.7109375" style="49" customWidth="1"/>
    <col min="9215" max="9216" width="45.7109375" style="49" customWidth="1"/>
    <col min="9217" max="9221" width="0" style="49" hidden="1" customWidth="1"/>
    <col min="9222" max="9460" width="9.140625" style="49"/>
    <col min="9461" max="9461" width="15.7109375" style="49" customWidth="1"/>
    <col min="9462" max="9462" width="9.5703125" style="49" customWidth="1"/>
    <col min="9463" max="9463" width="10.7109375" style="49" customWidth="1"/>
    <col min="9464" max="9464" width="15.7109375" style="49" customWidth="1"/>
    <col min="9465" max="9465" width="12.7109375" style="49" customWidth="1"/>
    <col min="9466" max="9466" width="10.85546875" style="49" customWidth="1"/>
    <col min="9467" max="9467" width="20.7109375" style="49" customWidth="1"/>
    <col min="9468" max="9468" width="24.7109375" style="49" customWidth="1"/>
    <col min="9469" max="9470" width="60.7109375" style="49" customWidth="1"/>
    <col min="9471" max="9472" width="45.7109375" style="49" customWidth="1"/>
    <col min="9473" max="9477" width="0" style="49" hidden="1" customWidth="1"/>
    <col min="9478" max="9716" width="9.140625" style="49"/>
    <col min="9717" max="9717" width="15.7109375" style="49" customWidth="1"/>
    <col min="9718" max="9718" width="9.5703125" style="49" customWidth="1"/>
    <col min="9719" max="9719" width="10.7109375" style="49" customWidth="1"/>
    <col min="9720" max="9720" width="15.7109375" style="49" customWidth="1"/>
    <col min="9721" max="9721" width="12.7109375" style="49" customWidth="1"/>
    <col min="9722" max="9722" width="10.85546875" style="49" customWidth="1"/>
    <col min="9723" max="9723" width="20.7109375" style="49" customWidth="1"/>
    <col min="9724" max="9724" width="24.7109375" style="49" customWidth="1"/>
    <col min="9725" max="9726" width="60.7109375" style="49" customWidth="1"/>
    <col min="9727" max="9728" width="45.7109375" style="49" customWidth="1"/>
    <col min="9729" max="9733" width="0" style="49" hidden="1" customWidth="1"/>
    <col min="9734" max="9972" width="9.140625" style="49"/>
    <col min="9973" max="9973" width="15.7109375" style="49" customWidth="1"/>
    <col min="9974" max="9974" width="9.5703125" style="49" customWidth="1"/>
    <col min="9975" max="9975" width="10.7109375" style="49" customWidth="1"/>
    <col min="9976" max="9976" width="15.7109375" style="49" customWidth="1"/>
    <col min="9977" max="9977" width="12.7109375" style="49" customWidth="1"/>
    <col min="9978" max="9978" width="10.85546875" style="49" customWidth="1"/>
    <col min="9979" max="9979" width="20.7109375" style="49" customWidth="1"/>
    <col min="9980" max="9980" width="24.7109375" style="49" customWidth="1"/>
    <col min="9981" max="9982" width="60.7109375" style="49" customWidth="1"/>
    <col min="9983" max="9984" width="45.7109375" style="49" customWidth="1"/>
    <col min="9985" max="9989" width="0" style="49" hidden="1" customWidth="1"/>
    <col min="9990" max="10228" width="9.140625" style="49"/>
    <col min="10229" max="10229" width="15.7109375" style="49" customWidth="1"/>
    <col min="10230" max="10230" width="9.5703125" style="49" customWidth="1"/>
    <col min="10231" max="10231" width="10.7109375" style="49" customWidth="1"/>
    <col min="10232" max="10232" width="15.7109375" style="49" customWidth="1"/>
    <col min="10233" max="10233" width="12.7109375" style="49" customWidth="1"/>
    <col min="10234" max="10234" width="10.85546875" style="49" customWidth="1"/>
    <col min="10235" max="10235" width="20.7109375" style="49" customWidth="1"/>
    <col min="10236" max="10236" width="24.7109375" style="49" customWidth="1"/>
    <col min="10237" max="10238" width="60.7109375" style="49" customWidth="1"/>
    <col min="10239" max="10240" width="45.7109375" style="49" customWidth="1"/>
    <col min="10241" max="10245" width="0" style="49" hidden="1" customWidth="1"/>
    <col min="10246" max="10484" width="9.140625" style="49"/>
    <col min="10485" max="10485" width="15.7109375" style="49" customWidth="1"/>
    <col min="10486" max="10486" width="9.5703125" style="49" customWidth="1"/>
    <col min="10487" max="10487" width="10.7109375" style="49" customWidth="1"/>
    <col min="10488" max="10488" width="15.7109375" style="49" customWidth="1"/>
    <col min="10489" max="10489" width="12.7109375" style="49" customWidth="1"/>
    <col min="10490" max="10490" width="10.85546875" style="49" customWidth="1"/>
    <col min="10491" max="10491" width="20.7109375" style="49" customWidth="1"/>
    <col min="10492" max="10492" width="24.7109375" style="49" customWidth="1"/>
    <col min="10493" max="10494" width="60.7109375" style="49" customWidth="1"/>
    <col min="10495" max="10496" width="45.7109375" style="49" customWidth="1"/>
    <col min="10497" max="10501" width="0" style="49" hidden="1" customWidth="1"/>
    <col min="10502" max="10740" width="9.140625" style="49"/>
    <col min="10741" max="10741" width="15.7109375" style="49" customWidth="1"/>
    <col min="10742" max="10742" width="9.5703125" style="49" customWidth="1"/>
    <col min="10743" max="10743" width="10.7109375" style="49" customWidth="1"/>
    <col min="10744" max="10744" width="15.7109375" style="49" customWidth="1"/>
    <col min="10745" max="10745" width="12.7109375" style="49" customWidth="1"/>
    <col min="10746" max="10746" width="10.85546875" style="49" customWidth="1"/>
    <col min="10747" max="10747" width="20.7109375" style="49" customWidth="1"/>
    <col min="10748" max="10748" width="24.7109375" style="49" customWidth="1"/>
    <col min="10749" max="10750" width="60.7109375" style="49" customWidth="1"/>
    <col min="10751" max="10752" width="45.7109375" style="49" customWidth="1"/>
    <col min="10753" max="10757" width="0" style="49" hidden="1" customWidth="1"/>
    <col min="10758" max="10996" width="9.140625" style="49"/>
    <col min="10997" max="10997" width="15.7109375" style="49" customWidth="1"/>
    <col min="10998" max="10998" width="9.5703125" style="49" customWidth="1"/>
    <col min="10999" max="10999" width="10.7109375" style="49" customWidth="1"/>
    <col min="11000" max="11000" width="15.7109375" style="49" customWidth="1"/>
    <col min="11001" max="11001" width="12.7109375" style="49" customWidth="1"/>
    <col min="11002" max="11002" width="10.85546875" style="49" customWidth="1"/>
    <col min="11003" max="11003" width="20.7109375" style="49" customWidth="1"/>
    <col min="11004" max="11004" width="24.7109375" style="49" customWidth="1"/>
    <col min="11005" max="11006" width="60.7109375" style="49" customWidth="1"/>
    <col min="11007" max="11008" width="45.7109375" style="49" customWidth="1"/>
    <col min="11009" max="11013" width="0" style="49" hidden="1" customWidth="1"/>
    <col min="11014" max="11252" width="9.140625" style="49"/>
    <col min="11253" max="11253" width="15.7109375" style="49" customWidth="1"/>
    <col min="11254" max="11254" width="9.5703125" style="49" customWidth="1"/>
    <col min="11255" max="11255" width="10.7109375" style="49" customWidth="1"/>
    <col min="11256" max="11256" width="15.7109375" style="49" customWidth="1"/>
    <col min="11257" max="11257" width="12.7109375" style="49" customWidth="1"/>
    <col min="11258" max="11258" width="10.85546875" style="49" customWidth="1"/>
    <col min="11259" max="11259" width="20.7109375" style="49" customWidth="1"/>
    <col min="11260" max="11260" width="24.7109375" style="49" customWidth="1"/>
    <col min="11261" max="11262" width="60.7109375" style="49" customWidth="1"/>
    <col min="11263" max="11264" width="45.7109375" style="49" customWidth="1"/>
    <col min="11265" max="11269" width="0" style="49" hidden="1" customWidth="1"/>
    <col min="11270" max="11508" width="9.140625" style="49"/>
    <col min="11509" max="11509" width="15.7109375" style="49" customWidth="1"/>
    <col min="11510" max="11510" width="9.5703125" style="49" customWidth="1"/>
    <col min="11511" max="11511" width="10.7109375" style="49" customWidth="1"/>
    <col min="11512" max="11512" width="15.7109375" style="49" customWidth="1"/>
    <col min="11513" max="11513" width="12.7109375" style="49" customWidth="1"/>
    <col min="11514" max="11514" width="10.85546875" style="49" customWidth="1"/>
    <col min="11515" max="11515" width="20.7109375" style="49" customWidth="1"/>
    <col min="11516" max="11516" width="24.7109375" style="49" customWidth="1"/>
    <col min="11517" max="11518" width="60.7109375" style="49" customWidth="1"/>
    <col min="11519" max="11520" width="45.7109375" style="49" customWidth="1"/>
    <col min="11521" max="11525" width="0" style="49" hidden="1" customWidth="1"/>
    <col min="11526" max="11764" width="9.140625" style="49"/>
    <col min="11765" max="11765" width="15.7109375" style="49" customWidth="1"/>
    <col min="11766" max="11766" width="9.5703125" style="49" customWidth="1"/>
    <col min="11767" max="11767" width="10.7109375" style="49" customWidth="1"/>
    <col min="11768" max="11768" width="15.7109375" style="49" customWidth="1"/>
    <col min="11769" max="11769" width="12.7109375" style="49" customWidth="1"/>
    <col min="11770" max="11770" width="10.85546875" style="49" customWidth="1"/>
    <col min="11771" max="11771" width="20.7109375" style="49" customWidth="1"/>
    <col min="11772" max="11772" width="24.7109375" style="49" customWidth="1"/>
    <col min="11773" max="11774" width="60.7109375" style="49" customWidth="1"/>
    <col min="11775" max="11776" width="45.7109375" style="49" customWidth="1"/>
    <col min="11777" max="11781" width="0" style="49" hidden="1" customWidth="1"/>
    <col min="11782" max="12020" width="9.140625" style="49"/>
    <col min="12021" max="12021" width="15.7109375" style="49" customWidth="1"/>
    <col min="12022" max="12022" width="9.5703125" style="49" customWidth="1"/>
    <col min="12023" max="12023" width="10.7109375" style="49" customWidth="1"/>
    <col min="12024" max="12024" width="15.7109375" style="49" customWidth="1"/>
    <col min="12025" max="12025" width="12.7109375" style="49" customWidth="1"/>
    <col min="12026" max="12026" width="10.85546875" style="49" customWidth="1"/>
    <col min="12027" max="12027" width="20.7109375" style="49" customWidth="1"/>
    <col min="12028" max="12028" width="24.7109375" style="49" customWidth="1"/>
    <col min="12029" max="12030" width="60.7109375" style="49" customWidth="1"/>
    <col min="12031" max="12032" width="45.7109375" style="49" customWidth="1"/>
    <col min="12033" max="12037" width="0" style="49" hidden="1" customWidth="1"/>
    <col min="12038" max="12276" width="9.140625" style="49"/>
    <col min="12277" max="12277" width="15.7109375" style="49" customWidth="1"/>
    <col min="12278" max="12278" width="9.5703125" style="49" customWidth="1"/>
    <col min="12279" max="12279" width="10.7109375" style="49" customWidth="1"/>
    <col min="12280" max="12280" width="15.7109375" style="49" customWidth="1"/>
    <col min="12281" max="12281" width="12.7109375" style="49" customWidth="1"/>
    <col min="12282" max="12282" width="10.85546875" style="49" customWidth="1"/>
    <col min="12283" max="12283" width="20.7109375" style="49" customWidth="1"/>
    <col min="12284" max="12284" width="24.7109375" style="49" customWidth="1"/>
    <col min="12285" max="12286" width="60.7109375" style="49" customWidth="1"/>
    <col min="12287" max="12288" width="45.7109375" style="49" customWidth="1"/>
    <col min="12289" max="12293" width="0" style="49" hidden="1" customWidth="1"/>
    <col min="12294" max="12532" width="9.140625" style="49"/>
    <col min="12533" max="12533" width="15.7109375" style="49" customWidth="1"/>
    <col min="12534" max="12534" width="9.5703125" style="49" customWidth="1"/>
    <col min="12535" max="12535" width="10.7109375" style="49" customWidth="1"/>
    <col min="12536" max="12536" width="15.7109375" style="49" customWidth="1"/>
    <col min="12537" max="12537" width="12.7109375" style="49" customWidth="1"/>
    <col min="12538" max="12538" width="10.85546875" style="49" customWidth="1"/>
    <col min="12539" max="12539" width="20.7109375" style="49" customWidth="1"/>
    <col min="12540" max="12540" width="24.7109375" style="49" customWidth="1"/>
    <col min="12541" max="12542" width="60.7109375" style="49" customWidth="1"/>
    <col min="12543" max="12544" width="45.7109375" style="49" customWidth="1"/>
    <col min="12545" max="12549" width="0" style="49" hidden="1" customWidth="1"/>
    <col min="12550" max="12788" width="9.140625" style="49"/>
    <col min="12789" max="12789" width="15.7109375" style="49" customWidth="1"/>
    <col min="12790" max="12790" width="9.5703125" style="49" customWidth="1"/>
    <col min="12791" max="12791" width="10.7109375" style="49" customWidth="1"/>
    <col min="12792" max="12792" width="15.7109375" style="49" customWidth="1"/>
    <col min="12793" max="12793" width="12.7109375" style="49" customWidth="1"/>
    <col min="12794" max="12794" width="10.85546875" style="49" customWidth="1"/>
    <col min="12795" max="12795" width="20.7109375" style="49" customWidth="1"/>
    <col min="12796" max="12796" width="24.7109375" style="49" customWidth="1"/>
    <col min="12797" max="12798" width="60.7109375" style="49" customWidth="1"/>
    <col min="12799" max="12800" width="45.7109375" style="49" customWidth="1"/>
    <col min="12801" max="12805" width="0" style="49" hidden="1" customWidth="1"/>
    <col min="12806" max="13044" width="9.140625" style="49"/>
    <col min="13045" max="13045" width="15.7109375" style="49" customWidth="1"/>
    <col min="13046" max="13046" width="9.5703125" style="49" customWidth="1"/>
    <col min="13047" max="13047" width="10.7109375" style="49" customWidth="1"/>
    <col min="13048" max="13048" width="15.7109375" style="49" customWidth="1"/>
    <col min="13049" max="13049" width="12.7109375" style="49" customWidth="1"/>
    <col min="13050" max="13050" width="10.85546875" style="49" customWidth="1"/>
    <col min="13051" max="13051" width="20.7109375" style="49" customWidth="1"/>
    <col min="13052" max="13052" width="24.7109375" style="49" customWidth="1"/>
    <col min="13053" max="13054" width="60.7109375" style="49" customWidth="1"/>
    <col min="13055" max="13056" width="45.7109375" style="49" customWidth="1"/>
    <col min="13057" max="13061" width="0" style="49" hidden="1" customWidth="1"/>
    <col min="13062" max="13300" width="9.140625" style="49"/>
    <col min="13301" max="13301" width="15.7109375" style="49" customWidth="1"/>
    <col min="13302" max="13302" width="9.5703125" style="49" customWidth="1"/>
    <col min="13303" max="13303" width="10.7109375" style="49" customWidth="1"/>
    <col min="13304" max="13304" width="15.7109375" style="49" customWidth="1"/>
    <col min="13305" max="13305" width="12.7109375" style="49" customWidth="1"/>
    <col min="13306" max="13306" width="10.85546875" style="49" customWidth="1"/>
    <col min="13307" max="13307" width="20.7109375" style="49" customWidth="1"/>
    <col min="13308" max="13308" width="24.7109375" style="49" customWidth="1"/>
    <col min="13309" max="13310" width="60.7109375" style="49" customWidth="1"/>
    <col min="13311" max="13312" width="45.7109375" style="49" customWidth="1"/>
    <col min="13313" max="13317" width="0" style="49" hidden="1" customWidth="1"/>
    <col min="13318" max="13556" width="9.140625" style="49"/>
    <col min="13557" max="13557" width="15.7109375" style="49" customWidth="1"/>
    <col min="13558" max="13558" width="9.5703125" style="49" customWidth="1"/>
    <col min="13559" max="13559" width="10.7109375" style="49" customWidth="1"/>
    <col min="13560" max="13560" width="15.7109375" style="49" customWidth="1"/>
    <col min="13561" max="13561" width="12.7109375" style="49" customWidth="1"/>
    <col min="13562" max="13562" width="10.85546875" style="49" customWidth="1"/>
    <col min="13563" max="13563" width="20.7109375" style="49" customWidth="1"/>
    <col min="13564" max="13564" width="24.7109375" style="49" customWidth="1"/>
    <col min="13565" max="13566" width="60.7109375" style="49" customWidth="1"/>
    <col min="13567" max="13568" width="45.7109375" style="49" customWidth="1"/>
    <col min="13569" max="13573" width="0" style="49" hidden="1" customWidth="1"/>
    <col min="13574" max="13812" width="9.140625" style="49"/>
    <col min="13813" max="13813" width="15.7109375" style="49" customWidth="1"/>
    <col min="13814" max="13814" width="9.5703125" style="49" customWidth="1"/>
    <col min="13815" max="13815" width="10.7109375" style="49" customWidth="1"/>
    <col min="13816" max="13816" width="15.7109375" style="49" customWidth="1"/>
    <col min="13817" max="13817" width="12.7109375" style="49" customWidth="1"/>
    <col min="13818" max="13818" width="10.85546875" style="49" customWidth="1"/>
    <col min="13819" max="13819" width="20.7109375" style="49" customWidth="1"/>
    <col min="13820" max="13820" width="24.7109375" style="49" customWidth="1"/>
    <col min="13821" max="13822" width="60.7109375" style="49" customWidth="1"/>
    <col min="13823" max="13824" width="45.7109375" style="49" customWidth="1"/>
    <col min="13825" max="13829" width="0" style="49" hidden="1" customWidth="1"/>
    <col min="13830" max="14068" width="9.140625" style="49"/>
    <col min="14069" max="14069" width="15.7109375" style="49" customWidth="1"/>
    <col min="14070" max="14070" width="9.5703125" style="49" customWidth="1"/>
    <col min="14071" max="14071" width="10.7109375" style="49" customWidth="1"/>
    <col min="14072" max="14072" width="15.7109375" style="49" customWidth="1"/>
    <col min="14073" max="14073" width="12.7109375" style="49" customWidth="1"/>
    <col min="14074" max="14074" width="10.85546875" style="49" customWidth="1"/>
    <col min="14075" max="14075" width="20.7109375" style="49" customWidth="1"/>
    <col min="14076" max="14076" width="24.7109375" style="49" customWidth="1"/>
    <col min="14077" max="14078" width="60.7109375" style="49" customWidth="1"/>
    <col min="14079" max="14080" width="45.7109375" style="49" customWidth="1"/>
    <col min="14081" max="14085" width="0" style="49" hidden="1" customWidth="1"/>
    <col min="14086" max="14324" width="9.140625" style="49"/>
    <col min="14325" max="14325" width="15.7109375" style="49" customWidth="1"/>
    <col min="14326" max="14326" width="9.5703125" style="49" customWidth="1"/>
    <col min="14327" max="14327" width="10.7109375" style="49" customWidth="1"/>
    <col min="14328" max="14328" width="15.7109375" style="49" customWidth="1"/>
    <col min="14329" max="14329" width="12.7109375" style="49" customWidth="1"/>
    <col min="14330" max="14330" width="10.85546875" style="49" customWidth="1"/>
    <col min="14331" max="14331" width="20.7109375" style="49" customWidth="1"/>
    <col min="14332" max="14332" width="24.7109375" style="49" customWidth="1"/>
    <col min="14333" max="14334" width="60.7109375" style="49" customWidth="1"/>
    <col min="14335" max="14336" width="45.7109375" style="49" customWidth="1"/>
    <col min="14337" max="14341" width="0" style="49" hidden="1" customWidth="1"/>
    <col min="14342" max="14580" width="9.140625" style="49"/>
    <col min="14581" max="14581" width="15.7109375" style="49" customWidth="1"/>
    <col min="14582" max="14582" width="9.5703125" style="49" customWidth="1"/>
    <col min="14583" max="14583" width="10.7109375" style="49" customWidth="1"/>
    <col min="14584" max="14584" width="15.7109375" style="49" customWidth="1"/>
    <col min="14585" max="14585" width="12.7109375" style="49" customWidth="1"/>
    <col min="14586" max="14586" width="10.85546875" style="49" customWidth="1"/>
    <col min="14587" max="14587" width="20.7109375" style="49" customWidth="1"/>
    <col min="14588" max="14588" width="24.7109375" style="49" customWidth="1"/>
    <col min="14589" max="14590" width="60.7109375" style="49" customWidth="1"/>
    <col min="14591" max="14592" width="45.7109375" style="49" customWidth="1"/>
    <col min="14593" max="14597" width="0" style="49" hidden="1" customWidth="1"/>
    <col min="14598" max="14836" width="9.140625" style="49"/>
    <col min="14837" max="14837" width="15.7109375" style="49" customWidth="1"/>
    <col min="14838" max="14838" width="9.5703125" style="49" customWidth="1"/>
    <col min="14839" max="14839" width="10.7109375" style="49" customWidth="1"/>
    <col min="14840" max="14840" width="15.7109375" style="49" customWidth="1"/>
    <col min="14841" max="14841" width="12.7109375" style="49" customWidth="1"/>
    <col min="14842" max="14842" width="10.85546875" style="49" customWidth="1"/>
    <col min="14843" max="14843" width="20.7109375" style="49" customWidth="1"/>
    <col min="14844" max="14844" width="24.7109375" style="49" customWidth="1"/>
    <col min="14845" max="14846" width="60.7109375" style="49" customWidth="1"/>
    <col min="14847" max="14848" width="45.7109375" style="49" customWidth="1"/>
    <col min="14849" max="14853" width="0" style="49" hidden="1" customWidth="1"/>
    <col min="14854" max="15092" width="9.140625" style="49"/>
    <col min="15093" max="15093" width="15.7109375" style="49" customWidth="1"/>
    <col min="15094" max="15094" width="9.5703125" style="49" customWidth="1"/>
    <col min="15095" max="15095" width="10.7109375" style="49" customWidth="1"/>
    <col min="15096" max="15096" width="15.7109375" style="49" customWidth="1"/>
    <col min="15097" max="15097" width="12.7109375" style="49" customWidth="1"/>
    <col min="15098" max="15098" width="10.85546875" style="49" customWidth="1"/>
    <col min="15099" max="15099" width="20.7109375" style="49" customWidth="1"/>
    <col min="15100" max="15100" width="24.7109375" style="49" customWidth="1"/>
    <col min="15101" max="15102" width="60.7109375" style="49" customWidth="1"/>
    <col min="15103" max="15104" width="45.7109375" style="49" customWidth="1"/>
    <col min="15105" max="15109" width="0" style="49" hidden="1" customWidth="1"/>
    <col min="15110" max="15348" width="9.140625" style="49"/>
    <col min="15349" max="15349" width="15.7109375" style="49" customWidth="1"/>
    <col min="15350" max="15350" width="9.5703125" style="49" customWidth="1"/>
    <col min="15351" max="15351" width="10.7109375" style="49" customWidth="1"/>
    <col min="15352" max="15352" width="15.7109375" style="49" customWidth="1"/>
    <col min="15353" max="15353" width="12.7109375" style="49" customWidth="1"/>
    <col min="15354" max="15354" width="10.85546875" style="49" customWidth="1"/>
    <col min="15355" max="15355" width="20.7109375" style="49" customWidth="1"/>
    <col min="15356" max="15356" width="24.7109375" style="49" customWidth="1"/>
    <col min="15357" max="15358" width="60.7109375" style="49" customWidth="1"/>
    <col min="15359" max="15360" width="45.7109375" style="49" customWidth="1"/>
    <col min="15361" max="15365" width="0" style="49" hidden="1" customWidth="1"/>
    <col min="15366" max="15604" width="9.140625" style="49"/>
    <col min="15605" max="15605" width="15.7109375" style="49" customWidth="1"/>
    <col min="15606" max="15606" width="9.5703125" style="49" customWidth="1"/>
    <col min="15607" max="15607" width="10.7109375" style="49" customWidth="1"/>
    <col min="15608" max="15608" width="15.7109375" style="49" customWidth="1"/>
    <col min="15609" max="15609" width="12.7109375" style="49" customWidth="1"/>
    <col min="15610" max="15610" width="10.85546875" style="49" customWidth="1"/>
    <col min="15611" max="15611" width="20.7109375" style="49" customWidth="1"/>
    <col min="15612" max="15612" width="24.7109375" style="49" customWidth="1"/>
    <col min="15613" max="15614" width="60.7109375" style="49" customWidth="1"/>
    <col min="15615" max="15616" width="45.7109375" style="49" customWidth="1"/>
    <col min="15617" max="15621" width="0" style="49" hidden="1" customWidth="1"/>
    <col min="15622" max="15860" width="9.140625" style="49"/>
    <col min="15861" max="15861" width="15.7109375" style="49" customWidth="1"/>
    <col min="15862" max="15862" width="9.5703125" style="49" customWidth="1"/>
    <col min="15863" max="15863" width="10.7109375" style="49" customWidth="1"/>
    <col min="15864" max="15864" width="15.7109375" style="49" customWidth="1"/>
    <col min="15865" max="15865" width="12.7109375" style="49" customWidth="1"/>
    <col min="15866" max="15866" width="10.85546875" style="49" customWidth="1"/>
    <col min="15867" max="15867" width="20.7109375" style="49" customWidth="1"/>
    <col min="15868" max="15868" width="24.7109375" style="49" customWidth="1"/>
    <col min="15869" max="15870" width="60.7109375" style="49" customWidth="1"/>
    <col min="15871" max="15872" width="45.7109375" style="49" customWidth="1"/>
    <col min="15873" max="15877" width="0" style="49" hidden="1" customWidth="1"/>
    <col min="15878" max="16116" width="9.140625" style="49"/>
    <col min="16117" max="16117" width="15.7109375" style="49" customWidth="1"/>
    <col min="16118" max="16118" width="9.5703125" style="49" customWidth="1"/>
    <col min="16119" max="16119" width="10.7109375" style="49" customWidth="1"/>
    <col min="16120" max="16120" width="15.7109375" style="49" customWidth="1"/>
    <col min="16121" max="16121" width="12.7109375" style="49" customWidth="1"/>
    <col min="16122" max="16122" width="10.85546875" style="49" customWidth="1"/>
    <col min="16123" max="16123" width="20.7109375" style="49" customWidth="1"/>
    <col min="16124" max="16124" width="24.7109375" style="49" customWidth="1"/>
    <col min="16125" max="16126" width="60.7109375" style="49" customWidth="1"/>
    <col min="16127" max="16128" width="45.7109375" style="49" customWidth="1"/>
    <col min="16129" max="16133" width="0" style="49" hidden="1" customWidth="1"/>
    <col min="16134" max="16384" width="9.140625" style="49"/>
  </cols>
  <sheetData>
    <row r="1" spans="1:8" ht="18">
      <c r="B1" s="91" t="s">
        <v>171</v>
      </c>
      <c r="C1" s="91"/>
      <c r="D1" s="59"/>
      <c r="E1" s="91"/>
      <c r="F1" s="60"/>
      <c r="G1" s="61"/>
      <c r="H1" s="61"/>
    </row>
    <row r="2" spans="1:8" s="58" customFormat="1" ht="18">
      <c r="B2" s="91" t="s">
        <v>341</v>
      </c>
      <c r="C2" s="91"/>
      <c r="D2" s="59"/>
      <c r="E2" s="91"/>
      <c r="F2" s="60"/>
      <c r="G2" s="61"/>
      <c r="H2" s="61"/>
    </row>
    <row r="3" spans="1:8" s="62" customFormat="1" ht="16.5" thickBot="1">
      <c r="B3" s="79" t="s">
        <v>6</v>
      </c>
      <c r="C3" s="79" t="s">
        <v>7</v>
      </c>
      <c r="D3" s="80" t="s">
        <v>1</v>
      </c>
      <c r="E3" s="79" t="s">
        <v>8</v>
      </c>
      <c r="F3" s="81" t="s">
        <v>9</v>
      </c>
      <c r="G3" s="82" t="s">
        <v>10</v>
      </c>
      <c r="H3" s="82" t="s">
        <v>11</v>
      </c>
    </row>
    <row r="4" spans="1:8">
      <c r="B4" s="77" t="s">
        <v>340</v>
      </c>
    </row>
    <row r="5" spans="1:8">
      <c r="B5" s="77" t="s">
        <v>12</v>
      </c>
    </row>
    <row r="6" spans="1:8">
      <c r="B6" s="77" t="s">
        <v>13</v>
      </c>
    </row>
    <row r="7" spans="1:8" ht="76.5">
      <c r="A7" s="63"/>
      <c r="B7" s="78"/>
      <c r="C7" s="143"/>
      <c r="D7" s="144" t="s">
        <v>339</v>
      </c>
      <c r="E7" s="143" t="s">
        <v>96</v>
      </c>
      <c r="F7" s="70">
        <v>1</v>
      </c>
      <c r="G7" s="55"/>
      <c r="H7" s="55">
        <f>F7*G7</f>
        <v>0</v>
      </c>
    </row>
    <row r="8" spans="1:8">
      <c r="B8" s="77"/>
      <c r="C8" s="150"/>
      <c r="D8" s="151"/>
      <c r="E8" s="150"/>
      <c r="G8" s="72" t="s">
        <v>2</v>
      </c>
      <c r="H8" s="72">
        <f>SUM(H7:H7)</f>
        <v>0</v>
      </c>
    </row>
    <row r="9" spans="1:8">
      <c r="B9" s="77"/>
      <c r="C9" s="150"/>
      <c r="D9" s="151"/>
      <c r="E9" s="150"/>
      <c r="G9" s="72"/>
      <c r="H9" s="72"/>
    </row>
    <row r="10" spans="1:8">
      <c r="B10" s="77"/>
      <c r="C10" s="150"/>
      <c r="D10" s="151"/>
      <c r="E10" s="150"/>
      <c r="G10" s="72"/>
      <c r="H10" s="72"/>
    </row>
    <row r="11" spans="1:8">
      <c r="A11" s="63"/>
      <c r="B11" s="78" t="s">
        <v>338</v>
      </c>
      <c r="C11" s="146"/>
      <c r="D11" s="147"/>
      <c r="E11" s="146"/>
      <c r="G11" s="74"/>
      <c r="H11" s="74"/>
    </row>
    <row r="12" spans="1:8" ht="63.75">
      <c r="A12" s="63"/>
      <c r="B12" s="78"/>
      <c r="C12" s="148"/>
      <c r="D12" s="149" t="s">
        <v>337</v>
      </c>
      <c r="E12" s="148" t="s">
        <v>15</v>
      </c>
      <c r="F12" s="67">
        <v>2</v>
      </c>
      <c r="G12" s="68"/>
      <c r="H12" s="68">
        <f>F12*G12</f>
        <v>0</v>
      </c>
    </row>
    <row r="13" spans="1:8" ht="102">
      <c r="A13" s="63"/>
      <c r="B13" s="78"/>
      <c r="C13" s="148"/>
      <c r="D13" s="149" t="s">
        <v>336</v>
      </c>
      <c r="E13" s="148" t="s">
        <v>96</v>
      </c>
      <c r="F13" s="67">
        <v>1</v>
      </c>
      <c r="G13" s="68"/>
      <c r="H13" s="68">
        <f>F13*G13</f>
        <v>0</v>
      </c>
    </row>
    <row r="14" spans="1:8" ht="89.25">
      <c r="A14" s="63"/>
      <c r="B14" s="78"/>
      <c r="C14" s="143"/>
      <c r="D14" s="144" t="s">
        <v>335</v>
      </c>
      <c r="E14" s="143" t="s">
        <v>96</v>
      </c>
      <c r="F14" s="70">
        <v>1</v>
      </c>
      <c r="G14" s="55"/>
      <c r="H14" s="55">
        <f>F14*G14</f>
        <v>0</v>
      </c>
    </row>
    <row r="15" spans="1:8">
      <c r="A15" s="63"/>
      <c r="B15" s="78"/>
      <c r="C15" s="146"/>
      <c r="D15" s="147"/>
      <c r="E15" s="146"/>
      <c r="F15" s="142"/>
      <c r="G15" s="50" t="s">
        <v>2</v>
      </c>
      <c r="H15" s="50">
        <f>SUM(H12:H14)</f>
        <v>0</v>
      </c>
    </row>
    <row r="16" spans="1:8">
      <c r="A16" s="63"/>
      <c r="B16" s="78"/>
      <c r="C16" s="146"/>
      <c r="D16" s="147"/>
      <c r="E16" s="146"/>
      <c r="F16" s="142"/>
      <c r="G16" s="50"/>
      <c r="H16" s="50"/>
    </row>
    <row r="17" spans="1:8">
      <c r="A17" s="63"/>
      <c r="B17" s="78"/>
      <c r="C17" s="146"/>
      <c r="D17" s="147"/>
      <c r="E17" s="146"/>
      <c r="F17" s="142"/>
      <c r="G17" s="50"/>
      <c r="H17" s="50"/>
    </row>
    <row r="18" spans="1:8">
      <c r="A18" s="63"/>
      <c r="B18" s="78" t="s">
        <v>22</v>
      </c>
      <c r="C18" s="64"/>
      <c r="D18" s="21"/>
      <c r="E18" s="64"/>
      <c r="F18" s="142"/>
      <c r="G18" s="74"/>
      <c r="H18" s="74"/>
    </row>
    <row r="19" spans="1:8" ht="76.5">
      <c r="A19" s="63"/>
      <c r="B19" s="145"/>
      <c r="C19" s="65"/>
      <c r="D19" s="32" t="s">
        <v>678</v>
      </c>
      <c r="E19" s="65" t="s">
        <v>24</v>
      </c>
      <c r="F19" s="73">
        <v>27</v>
      </c>
      <c r="G19" s="68"/>
      <c r="H19" s="68">
        <f t="shared" ref="H19:H27" si="0">F19*G19</f>
        <v>0</v>
      </c>
    </row>
    <row r="20" spans="1:8" ht="76.5">
      <c r="A20" s="63"/>
      <c r="B20" s="145"/>
      <c r="C20" s="65"/>
      <c r="D20" s="32" t="s">
        <v>677</v>
      </c>
      <c r="E20" s="65" t="s">
        <v>24</v>
      </c>
      <c r="F20" s="73">
        <v>11</v>
      </c>
      <c r="G20" s="68"/>
      <c r="H20" s="68">
        <f t="shared" ref="H20" si="1">F20*G20</f>
        <v>0</v>
      </c>
    </row>
    <row r="21" spans="1:8" ht="38.25">
      <c r="A21" s="63"/>
      <c r="B21" s="78"/>
      <c r="C21" s="148"/>
      <c r="D21" s="149" t="s">
        <v>334</v>
      </c>
      <c r="E21" s="148" t="s">
        <v>19</v>
      </c>
      <c r="F21" s="73">
        <v>17</v>
      </c>
      <c r="G21" s="68"/>
      <c r="H21" s="68">
        <f t="shared" si="0"/>
        <v>0</v>
      </c>
    </row>
    <row r="22" spans="1:8" ht="63.75">
      <c r="A22" s="63"/>
      <c r="B22" s="78"/>
      <c r="C22" s="53"/>
      <c r="D22" s="54" t="s">
        <v>333</v>
      </c>
      <c r="E22" s="53" t="s">
        <v>15</v>
      </c>
      <c r="F22" s="56">
        <v>13</v>
      </c>
      <c r="G22" s="55"/>
      <c r="H22" s="55">
        <f t="shared" si="0"/>
        <v>0</v>
      </c>
    </row>
    <row r="23" spans="1:8" ht="51">
      <c r="A23" s="63"/>
      <c r="B23" s="78"/>
      <c r="C23" s="53"/>
      <c r="D23" s="54" t="s">
        <v>332</v>
      </c>
      <c r="E23" s="53" t="s">
        <v>331</v>
      </c>
      <c r="F23" s="56">
        <v>11</v>
      </c>
      <c r="G23" s="55"/>
      <c r="H23" s="55">
        <f t="shared" si="0"/>
        <v>0</v>
      </c>
    </row>
    <row r="24" spans="1:8">
      <c r="A24" s="63"/>
      <c r="B24" s="78"/>
      <c r="C24" s="53"/>
      <c r="D24" s="54" t="s">
        <v>330</v>
      </c>
      <c r="E24" s="53" t="s">
        <v>96</v>
      </c>
      <c r="F24" s="56">
        <v>1</v>
      </c>
      <c r="G24" s="55"/>
      <c r="H24" s="55">
        <f t="shared" si="0"/>
        <v>0</v>
      </c>
    </row>
    <row r="25" spans="1:8" ht="38.25">
      <c r="A25" s="63"/>
      <c r="B25" s="78"/>
      <c r="C25" s="53"/>
      <c r="D25" s="54" t="s">
        <v>329</v>
      </c>
      <c r="E25" s="53" t="s">
        <v>24</v>
      </c>
      <c r="F25" s="56">
        <v>33</v>
      </c>
      <c r="G25" s="55"/>
      <c r="H25" s="55">
        <f t="shared" si="0"/>
        <v>0</v>
      </c>
    </row>
    <row r="26" spans="1:8" ht="51">
      <c r="A26" s="63"/>
      <c r="B26" s="78"/>
      <c r="C26" s="53"/>
      <c r="D26" s="54" t="s">
        <v>328</v>
      </c>
      <c r="E26" s="53" t="s">
        <v>24</v>
      </c>
      <c r="F26" s="56">
        <v>5</v>
      </c>
      <c r="G26" s="55"/>
      <c r="H26" s="55">
        <f t="shared" si="0"/>
        <v>0</v>
      </c>
    </row>
    <row r="27" spans="1:8" ht="63.75">
      <c r="A27" s="63"/>
      <c r="B27" s="78"/>
      <c r="C27" s="53"/>
      <c r="D27" s="54" t="s">
        <v>327</v>
      </c>
      <c r="E27" s="53" t="s">
        <v>96</v>
      </c>
      <c r="F27" s="56">
        <v>2</v>
      </c>
      <c r="G27" s="55"/>
      <c r="H27" s="55">
        <f t="shared" si="0"/>
        <v>0</v>
      </c>
    </row>
    <row r="28" spans="1:8">
      <c r="A28" s="63"/>
      <c r="B28" s="78"/>
      <c r="C28" s="64"/>
      <c r="D28" s="21"/>
      <c r="E28" s="64"/>
      <c r="F28" s="142"/>
      <c r="G28" s="50" t="s">
        <v>2</v>
      </c>
      <c r="H28" s="50">
        <f>SUM(H19:H27)</f>
        <v>0</v>
      </c>
    </row>
    <row r="29" spans="1:8">
      <c r="A29" s="63"/>
      <c r="B29" s="78"/>
      <c r="C29" s="64"/>
      <c r="D29" s="21"/>
      <c r="E29" s="64"/>
      <c r="F29" s="142"/>
      <c r="G29" s="50"/>
      <c r="H29" s="50"/>
    </row>
    <row r="30" spans="1:8">
      <c r="A30" s="63"/>
      <c r="B30" s="78"/>
      <c r="C30" s="64"/>
      <c r="D30" s="21"/>
      <c r="E30" s="64"/>
      <c r="F30" s="142"/>
      <c r="G30" s="50"/>
      <c r="H30" s="50"/>
    </row>
    <row r="31" spans="1:8">
      <c r="A31" s="63"/>
      <c r="B31" s="78" t="s">
        <v>323</v>
      </c>
      <c r="C31" s="64"/>
      <c r="D31" s="21"/>
      <c r="E31" s="64"/>
      <c r="F31" s="142"/>
      <c r="G31" s="74"/>
      <c r="H31" s="74"/>
    </row>
    <row r="32" spans="1:8">
      <c r="A32" s="63"/>
      <c r="B32" s="78" t="s">
        <v>322</v>
      </c>
      <c r="C32" s="64"/>
      <c r="D32" s="21"/>
      <c r="E32" s="64"/>
      <c r="F32" s="142"/>
      <c r="G32" s="74"/>
      <c r="H32" s="74"/>
    </row>
    <row r="33" spans="1:8" ht="25.5">
      <c r="A33" s="63"/>
      <c r="B33" s="78"/>
      <c r="C33" s="53"/>
      <c r="D33" s="54" t="s">
        <v>326</v>
      </c>
      <c r="E33" s="53" t="s">
        <v>96</v>
      </c>
      <c r="F33" s="56">
        <v>1</v>
      </c>
      <c r="G33" s="55"/>
      <c r="H33" s="55">
        <f>F33*G33</f>
        <v>0</v>
      </c>
    </row>
    <row r="34" spans="1:8">
      <c r="A34" s="63"/>
      <c r="B34" s="78"/>
      <c r="C34" s="65"/>
      <c r="D34" s="66" t="s">
        <v>180</v>
      </c>
      <c r="E34" s="165" t="s">
        <v>39</v>
      </c>
      <c r="F34" s="56">
        <v>15</v>
      </c>
      <c r="G34" s="55">
        <v>45</v>
      </c>
      <c r="H34" s="55">
        <f>F34*G34</f>
        <v>675</v>
      </c>
    </row>
    <row r="35" spans="1:8" ht="38.25">
      <c r="A35" s="63"/>
      <c r="B35" s="78"/>
      <c r="C35" s="53"/>
      <c r="D35" s="54" t="s">
        <v>325</v>
      </c>
      <c r="E35" s="53" t="s">
        <v>15</v>
      </c>
      <c r="F35" s="56">
        <v>1</v>
      </c>
      <c r="G35" s="55"/>
      <c r="H35" s="55">
        <f>F35*G35</f>
        <v>0</v>
      </c>
    </row>
    <row r="36" spans="1:8">
      <c r="A36" s="63"/>
      <c r="B36" s="78"/>
      <c r="C36" s="64"/>
      <c r="D36" s="21"/>
      <c r="E36" s="64"/>
      <c r="F36" s="142"/>
      <c r="G36" s="50" t="s">
        <v>2</v>
      </c>
      <c r="H36" s="50">
        <f>SUM(H33:H35)</f>
        <v>675</v>
      </c>
    </row>
    <row r="37" spans="1:8">
      <c r="A37" s="63"/>
      <c r="B37" s="78"/>
      <c r="C37" s="64"/>
      <c r="D37" s="21"/>
      <c r="E37" s="64"/>
      <c r="F37" s="142"/>
      <c r="G37" s="50"/>
      <c r="H37" s="50"/>
    </row>
    <row r="38" spans="1:8">
      <c r="A38" s="63"/>
      <c r="B38" s="78"/>
      <c r="C38" s="64"/>
      <c r="D38" s="21"/>
      <c r="E38" s="64"/>
      <c r="F38" s="142"/>
      <c r="G38" s="50"/>
      <c r="H38" s="50"/>
    </row>
  </sheetData>
  <pageMargins left="1.1811023622047245" right="0.39370078740157483" top="0.59055118110236227" bottom="0.59055118110236227" header="0" footer="0.19685039370078741"/>
  <pageSetup paperSize="9" scale="67" fitToHeight="0" orientation="portrait" r:id="rId1"/>
  <headerFooter>
    <oddFooter>&amp;C&amp;"Swis721 Cn BT,Roman"Stran &amp;P od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showZeros="0" view="pageBreakPreview" zoomScaleNormal="100" zoomScaleSheetLayoutView="100" workbookViewId="0"/>
  </sheetViews>
  <sheetFormatPr defaultRowHeight="12.75"/>
  <cols>
    <col min="1" max="1" width="4.7109375" style="42" customWidth="1"/>
    <col min="2" max="2" width="55.7109375" style="43" customWidth="1"/>
    <col min="3" max="3" width="11.7109375" style="46" customWidth="1"/>
    <col min="4" max="4" width="12.7109375" style="43" customWidth="1"/>
    <col min="5" max="5" width="3" style="44" customWidth="1"/>
    <col min="6" max="7" width="3" style="45" bestFit="1" customWidth="1"/>
    <col min="8" max="11" width="3" style="47" bestFit="1" customWidth="1"/>
    <col min="12" max="22" width="3" style="48" bestFit="1" customWidth="1"/>
    <col min="23" max="16384" width="9.140625" style="49"/>
  </cols>
  <sheetData>
    <row r="1" spans="2:6" ht="15">
      <c r="B1" s="213" t="s">
        <v>95</v>
      </c>
      <c r="C1" s="213"/>
      <c r="D1" s="51"/>
      <c r="E1" s="52"/>
      <c r="F1" s="52"/>
    </row>
    <row r="2" spans="2:6" ht="15">
      <c r="B2" s="105" t="s">
        <v>312</v>
      </c>
      <c r="C2" s="105"/>
      <c r="D2" s="51"/>
      <c r="E2" s="52"/>
      <c r="F2" s="52"/>
    </row>
    <row r="4" spans="2:6">
      <c r="B4" s="92" t="s">
        <v>0</v>
      </c>
      <c r="C4" s="93"/>
    </row>
    <row r="5" spans="2:6">
      <c r="B5" s="94" t="s">
        <v>1</v>
      </c>
      <c r="C5" s="95" t="s">
        <v>2</v>
      </c>
    </row>
    <row r="6" spans="2:6">
      <c r="B6" s="96" t="s">
        <v>311</v>
      </c>
      <c r="C6" s="104">
        <f>'6_1A TK_Popis del'!H14+'6_1A TK_Popis del'!H21+'6_1A TK_Popis del'!H27+'6_1A TK_Popis del'!H39</f>
        <v>810</v>
      </c>
    </row>
    <row r="7" spans="2:6">
      <c r="B7" s="96" t="s">
        <v>92</v>
      </c>
      <c r="C7" s="104">
        <f>'6_1A TK_Popis del'!H14+'6_1A TK_Popis del'!H21+'6_1A TK_Popis del'!H27</f>
        <v>0</v>
      </c>
      <c r="E7" s="45"/>
    </row>
    <row r="8" spans="2:6">
      <c r="B8" s="97" t="s">
        <v>310</v>
      </c>
      <c r="C8" s="103">
        <f>'6_1A TK_Popis del'!H39</f>
        <v>810</v>
      </c>
    </row>
    <row r="9" spans="2:6">
      <c r="B9" s="98"/>
    </row>
    <row r="10" spans="2:6">
      <c r="B10" s="99"/>
      <c r="C10" s="93"/>
    </row>
    <row r="11" spans="2:6">
      <c r="B11" s="57" t="s">
        <v>88</v>
      </c>
      <c r="C11" s="95" t="s">
        <v>2</v>
      </c>
    </row>
    <row r="12" spans="2:6">
      <c r="C12" s="103">
        <f>C6</f>
        <v>810</v>
      </c>
    </row>
  </sheetData>
  <mergeCells count="1">
    <mergeCell ref="B1:C1"/>
  </mergeCells>
  <pageMargins left="1.1811023622047245" right="0.39370078740157483" top="0.59055118110236227" bottom="0.59055118110236227" header="0" footer="0.19685039370078741"/>
  <pageSetup paperSize="9" scale="85" orientation="portrait" r:id="rId1"/>
  <headerFooter>
    <oddFooter>&amp;C&amp;"Swis721 Cn BT,Roman"Stran &amp;P od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Zeros="0" view="pageBreakPreview" zoomScale="110" zoomScaleNormal="85" zoomScaleSheetLayoutView="110" workbookViewId="0"/>
  </sheetViews>
  <sheetFormatPr defaultRowHeight="12.75"/>
  <cols>
    <col min="1" max="1" width="2.7109375" style="49" customWidth="1"/>
    <col min="2" max="2" width="15.7109375" style="87" customWidth="1"/>
    <col min="3" max="3" width="9.7109375" style="87" customWidth="1"/>
    <col min="4" max="4" width="40.7109375" style="88" customWidth="1"/>
    <col min="5" max="5" width="7.7109375" style="87" customWidth="1"/>
    <col min="6" max="6" width="10.7109375" style="89" customWidth="1"/>
    <col min="7" max="8" width="20.7109375" style="90" customWidth="1"/>
    <col min="9" max="244" width="9.140625" style="49"/>
    <col min="245" max="245" width="15.7109375" style="49" customWidth="1"/>
    <col min="246" max="246" width="9.5703125" style="49" customWidth="1"/>
    <col min="247" max="247" width="10.7109375" style="49" customWidth="1"/>
    <col min="248" max="248" width="15.7109375" style="49" customWidth="1"/>
    <col min="249" max="249" width="12.7109375" style="49" customWidth="1"/>
    <col min="250" max="250" width="10.85546875" style="49" customWidth="1"/>
    <col min="251" max="251" width="20.7109375" style="49" customWidth="1"/>
    <col min="252" max="252" width="24.7109375" style="49" customWidth="1"/>
    <col min="253" max="254" width="60.7109375" style="49" customWidth="1"/>
    <col min="255" max="256" width="45.7109375" style="49" customWidth="1"/>
    <col min="257" max="261" width="0" style="49" hidden="1" customWidth="1"/>
    <col min="262" max="500" width="9.140625" style="49"/>
    <col min="501" max="501" width="15.7109375" style="49" customWidth="1"/>
    <col min="502" max="502" width="9.5703125" style="49" customWidth="1"/>
    <col min="503" max="503" width="10.7109375" style="49" customWidth="1"/>
    <col min="504" max="504" width="15.7109375" style="49" customWidth="1"/>
    <col min="505" max="505" width="12.7109375" style="49" customWidth="1"/>
    <col min="506" max="506" width="10.85546875" style="49" customWidth="1"/>
    <col min="507" max="507" width="20.7109375" style="49" customWidth="1"/>
    <col min="508" max="508" width="24.7109375" style="49" customWidth="1"/>
    <col min="509" max="510" width="60.7109375" style="49" customWidth="1"/>
    <col min="511" max="512" width="45.7109375" style="49" customWidth="1"/>
    <col min="513" max="517" width="0" style="49" hidden="1" customWidth="1"/>
    <col min="518" max="756" width="9.140625" style="49"/>
    <col min="757" max="757" width="15.7109375" style="49" customWidth="1"/>
    <col min="758" max="758" width="9.5703125" style="49" customWidth="1"/>
    <col min="759" max="759" width="10.7109375" style="49" customWidth="1"/>
    <col min="760" max="760" width="15.7109375" style="49" customWidth="1"/>
    <col min="761" max="761" width="12.7109375" style="49" customWidth="1"/>
    <col min="762" max="762" width="10.85546875" style="49" customWidth="1"/>
    <col min="763" max="763" width="20.7109375" style="49" customWidth="1"/>
    <col min="764" max="764" width="24.7109375" style="49" customWidth="1"/>
    <col min="765" max="766" width="60.7109375" style="49" customWidth="1"/>
    <col min="767" max="768" width="45.7109375" style="49" customWidth="1"/>
    <col min="769" max="773" width="0" style="49" hidden="1" customWidth="1"/>
    <col min="774" max="1012" width="9.140625" style="49"/>
    <col min="1013" max="1013" width="15.7109375" style="49" customWidth="1"/>
    <col min="1014" max="1014" width="9.5703125" style="49" customWidth="1"/>
    <col min="1015" max="1015" width="10.7109375" style="49" customWidth="1"/>
    <col min="1016" max="1016" width="15.7109375" style="49" customWidth="1"/>
    <col min="1017" max="1017" width="12.7109375" style="49" customWidth="1"/>
    <col min="1018" max="1018" width="10.85546875" style="49" customWidth="1"/>
    <col min="1019" max="1019" width="20.7109375" style="49" customWidth="1"/>
    <col min="1020" max="1020" width="24.7109375" style="49" customWidth="1"/>
    <col min="1021" max="1022" width="60.7109375" style="49" customWidth="1"/>
    <col min="1023" max="1024" width="45.7109375" style="49" customWidth="1"/>
    <col min="1025" max="1029" width="0" style="49" hidden="1" customWidth="1"/>
    <col min="1030" max="1268" width="9.140625" style="49"/>
    <col min="1269" max="1269" width="15.7109375" style="49" customWidth="1"/>
    <col min="1270" max="1270" width="9.5703125" style="49" customWidth="1"/>
    <col min="1271" max="1271" width="10.7109375" style="49" customWidth="1"/>
    <col min="1272" max="1272" width="15.7109375" style="49" customWidth="1"/>
    <col min="1273" max="1273" width="12.7109375" style="49" customWidth="1"/>
    <col min="1274" max="1274" width="10.85546875" style="49" customWidth="1"/>
    <col min="1275" max="1275" width="20.7109375" style="49" customWidth="1"/>
    <col min="1276" max="1276" width="24.7109375" style="49" customWidth="1"/>
    <col min="1277" max="1278" width="60.7109375" style="49" customWidth="1"/>
    <col min="1279" max="1280" width="45.7109375" style="49" customWidth="1"/>
    <col min="1281" max="1285" width="0" style="49" hidden="1" customWidth="1"/>
    <col min="1286" max="1524" width="9.140625" style="49"/>
    <col min="1525" max="1525" width="15.7109375" style="49" customWidth="1"/>
    <col min="1526" max="1526" width="9.5703125" style="49" customWidth="1"/>
    <col min="1527" max="1527" width="10.7109375" style="49" customWidth="1"/>
    <col min="1528" max="1528" width="15.7109375" style="49" customWidth="1"/>
    <col min="1529" max="1529" width="12.7109375" style="49" customWidth="1"/>
    <col min="1530" max="1530" width="10.85546875" style="49" customWidth="1"/>
    <col min="1531" max="1531" width="20.7109375" style="49" customWidth="1"/>
    <col min="1532" max="1532" width="24.7109375" style="49" customWidth="1"/>
    <col min="1533" max="1534" width="60.7109375" style="49" customWidth="1"/>
    <col min="1535" max="1536" width="45.7109375" style="49" customWidth="1"/>
    <col min="1537" max="1541" width="0" style="49" hidden="1" customWidth="1"/>
    <col min="1542" max="1780" width="9.140625" style="49"/>
    <col min="1781" max="1781" width="15.7109375" style="49" customWidth="1"/>
    <col min="1782" max="1782" width="9.5703125" style="49" customWidth="1"/>
    <col min="1783" max="1783" width="10.7109375" style="49" customWidth="1"/>
    <col min="1784" max="1784" width="15.7109375" style="49" customWidth="1"/>
    <col min="1785" max="1785" width="12.7109375" style="49" customWidth="1"/>
    <col min="1786" max="1786" width="10.85546875" style="49" customWidth="1"/>
    <col min="1787" max="1787" width="20.7109375" style="49" customWidth="1"/>
    <col min="1788" max="1788" width="24.7109375" style="49" customWidth="1"/>
    <col min="1789" max="1790" width="60.7109375" style="49" customWidth="1"/>
    <col min="1791" max="1792" width="45.7109375" style="49" customWidth="1"/>
    <col min="1793" max="1797" width="0" style="49" hidden="1" customWidth="1"/>
    <col min="1798" max="2036" width="9.140625" style="49"/>
    <col min="2037" max="2037" width="15.7109375" style="49" customWidth="1"/>
    <col min="2038" max="2038" width="9.5703125" style="49" customWidth="1"/>
    <col min="2039" max="2039" width="10.7109375" style="49" customWidth="1"/>
    <col min="2040" max="2040" width="15.7109375" style="49" customWidth="1"/>
    <col min="2041" max="2041" width="12.7109375" style="49" customWidth="1"/>
    <col min="2042" max="2042" width="10.85546875" style="49" customWidth="1"/>
    <col min="2043" max="2043" width="20.7109375" style="49" customWidth="1"/>
    <col min="2044" max="2044" width="24.7109375" style="49" customWidth="1"/>
    <col min="2045" max="2046" width="60.7109375" style="49" customWidth="1"/>
    <col min="2047" max="2048" width="45.7109375" style="49" customWidth="1"/>
    <col min="2049" max="2053" width="0" style="49" hidden="1" customWidth="1"/>
    <col min="2054" max="2292" width="9.140625" style="49"/>
    <col min="2293" max="2293" width="15.7109375" style="49" customWidth="1"/>
    <col min="2294" max="2294" width="9.5703125" style="49" customWidth="1"/>
    <col min="2295" max="2295" width="10.7109375" style="49" customWidth="1"/>
    <col min="2296" max="2296" width="15.7109375" style="49" customWidth="1"/>
    <col min="2297" max="2297" width="12.7109375" style="49" customWidth="1"/>
    <col min="2298" max="2298" width="10.85546875" style="49" customWidth="1"/>
    <col min="2299" max="2299" width="20.7109375" style="49" customWidth="1"/>
    <col min="2300" max="2300" width="24.7109375" style="49" customWidth="1"/>
    <col min="2301" max="2302" width="60.7109375" style="49" customWidth="1"/>
    <col min="2303" max="2304" width="45.7109375" style="49" customWidth="1"/>
    <col min="2305" max="2309" width="0" style="49" hidden="1" customWidth="1"/>
    <col min="2310" max="2548" width="9.140625" style="49"/>
    <col min="2549" max="2549" width="15.7109375" style="49" customWidth="1"/>
    <col min="2550" max="2550" width="9.5703125" style="49" customWidth="1"/>
    <col min="2551" max="2551" width="10.7109375" style="49" customWidth="1"/>
    <col min="2552" max="2552" width="15.7109375" style="49" customWidth="1"/>
    <col min="2553" max="2553" width="12.7109375" style="49" customWidth="1"/>
    <col min="2554" max="2554" width="10.85546875" style="49" customWidth="1"/>
    <col min="2555" max="2555" width="20.7109375" style="49" customWidth="1"/>
    <col min="2556" max="2556" width="24.7109375" style="49" customWidth="1"/>
    <col min="2557" max="2558" width="60.7109375" style="49" customWidth="1"/>
    <col min="2559" max="2560" width="45.7109375" style="49" customWidth="1"/>
    <col min="2561" max="2565" width="0" style="49" hidden="1" customWidth="1"/>
    <col min="2566" max="2804" width="9.140625" style="49"/>
    <col min="2805" max="2805" width="15.7109375" style="49" customWidth="1"/>
    <col min="2806" max="2806" width="9.5703125" style="49" customWidth="1"/>
    <col min="2807" max="2807" width="10.7109375" style="49" customWidth="1"/>
    <col min="2808" max="2808" width="15.7109375" style="49" customWidth="1"/>
    <col min="2809" max="2809" width="12.7109375" style="49" customWidth="1"/>
    <col min="2810" max="2810" width="10.85546875" style="49" customWidth="1"/>
    <col min="2811" max="2811" width="20.7109375" style="49" customWidth="1"/>
    <col min="2812" max="2812" width="24.7109375" style="49" customWidth="1"/>
    <col min="2813" max="2814" width="60.7109375" style="49" customWidth="1"/>
    <col min="2815" max="2816" width="45.7109375" style="49" customWidth="1"/>
    <col min="2817" max="2821" width="0" style="49" hidden="1" customWidth="1"/>
    <col min="2822" max="3060" width="9.140625" style="49"/>
    <col min="3061" max="3061" width="15.7109375" style="49" customWidth="1"/>
    <col min="3062" max="3062" width="9.5703125" style="49" customWidth="1"/>
    <col min="3063" max="3063" width="10.7109375" style="49" customWidth="1"/>
    <col min="3064" max="3064" width="15.7109375" style="49" customWidth="1"/>
    <col min="3065" max="3065" width="12.7109375" style="49" customWidth="1"/>
    <col min="3066" max="3066" width="10.85546875" style="49" customWidth="1"/>
    <col min="3067" max="3067" width="20.7109375" style="49" customWidth="1"/>
    <col min="3068" max="3068" width="24.7109375" style="49" customWidth="1"/>
    <col min="3069" max="3070" width="60.7109375" style="49" customWidth="1"/>
    <col min="3071" max="3072" width="45.7109375" style="49" customWidth="1"/>
    <col min="3073" max="3077" width="0" style="49" hidden="1" customWidth="1"/>
    <col min="3078" max="3316" width="9.140625" style="49"/>
    <col min="3317" max="3317" width="15.7109375" style="49" customWidth="1"/>
    <col min="3318" max="3318" width="9.5703125" style="49" customWidth="1"/>
    <col min="3319" max="3319" width="10.7109375" style="49" customWidth="1"/>
    <col min="3320" max="3320" width="15.7109375" style="49" customWidth="1"/>
    <col min="3321" max="3321" width="12.7109375" style="49" customWidth="1"/>
    <col min="3322" max="3322" width="10.85546875" style="49" customWidth="1"/>
    <col min="3323" max="3323" width="20.7109375" style="49" customWidth="1"/>
    <col min="3324" max="3324" width="24.7109375" style="49" customWidth="1"/>
    <col min="3325" max="3326" width="60.7109375" style="49" customWidth="1"/>
    <col min="3327" max="3328" width="45.7109375" style="49" customWidth="1"/>
    <col min="3329" max="3333" width="0" style="49" hidden="1" customWidth="1"/>
    <col min="3334" max="3572" width="9.140625" style="49"/>
    <col min="3573" max="3573" width="15.7109375" style="49" customWidth="1"/>
    <col min="3574" max="3574" width="9.5703125" style="49" customWidth="1"/>
    <col min="3575" max="3575" width="10.7109375" style="49" customWidth="1"/>
    <col min="3576" max="3576" width="15.7109375" style="49" customWidth="1"/>
    <col min="3577" max="3577" width="12.7109375" style="49" customWidth="1"/>
    <col min="3578" max="3578" width="10.85546875" style="49" customWidth="1"/>
    <col min="3579" max="3579" width="20.7109375" style="49" customWidth="1"/>
    <col min="3580" max="3580" width="24.7109375" style="49" customWidth="1"/>
    <col min="3581" max="3582" width="60.7109375" style="49" customWidth="1"/>
    <col min="3583" max="3584" width="45.7109375" style="49" customWidth="1"/>
    <col min="3585" max="3589" width="0" style="49" hidden="1" customWidth="1"/>
    <col min="3590" max="3828" width="9.140625" style="49"/>
    <col min="3829" max="3829" width="15.7109375" style="49" customWidth="1"/>
    <col min="3830" max="3830" width="9.5703125" style="49" customWidth="1"/>
    <col min="3831" max="3831" width="10.7109375" style="49" customWidth="1"/>
    <col min="3832" max="3832" width="15.7109375" style="49" customWidth="1"/>
    <col min="3833" max="3833" width="12.7109375" style="49" customWidth="1"/>
    <col min="3834" max="3834" width="10.85546875" style="49" customWidth="1"/>
    <col min="3835" max="3835" width="20.7109375" style="49" customWidth="1"/>
    <col min="3836" max="3836" width="24.7109375" style="49" customWidth="1"/>
    <col min="3837" max="3838" width="60.7109375" style="49" customWidth="1"/>
    <col min="3839" max="3840" width="45.7109375" style="49" customWidth="1"/>
    <col min="3841" max="3845" width="0" style="49" hidden="1" customWidth="1"/>
    <col min="3846" max="4084" width="9.140625" style="49"/>
    <col min="4085" max="4085" width="15.7109375" style="49" customWidth="1"/>
    <col min="4086" max="4086" width="9.5703125" style="49" customWidth="1"/>
    <col min="4087" max="4087" width="10.7109375" style="49" customWidth="1"/>
    <col min="4088" max="4088" width="15.7109375" style="49" customWidth="1"/>
    <col min="4089" max="4089" width="12.7109375" style="49" customWidth="1"/>
    <col min="4090" max="4090" width="10.85546875" style="49" customWidth="1"/>
    <col min="4091" max="4091" width="20.7109375" style="49" customWidth="1"/>
    <col min="4092" max="4092" width="24.7109375" style="49" customWidth="1"/>
    <col min="4093" max="4094" width="60.7109375" style="49" customWidth="1"/>
    <col min="4095" max="4096" width="45.7109375" style="49" customWidth="1"/>
    <col min="4097" max="4101" width="0" style="49" hidden="1" customWidth="1"/>
    <col min="4102" max="4340" width="9.140625" style="49"/>
    <col min="4341" max="4341" width="15.7109375" style="49" customWidth="1"/>
    <col min="4342" max="4342" width="9.5703125" style="49" customWidth="1"/>
    <col min="4343" max="4343" width="10.7109375" style="49" customWidth="1"/>
    <col min="4344" max="4344" width="15.7109375" style="49" customWidth="1"/>
    <col min="4345" max="4345" width="12.7109375" style="49" customWidth="1"/>
    <col min="4346" max="4346" width="10.85546875" style="49" customWidth="1"/>
    <col min="4347" max="4347" width="20.7109375" style="49" customWidth="1"/>
    <col min="4348" max="4348" width="24.7109375" style="49" customWidth="1"/>
    <col min="4349" max="4350" width="60.7109375" style="49" customWidth="1"/>
    <col min="4351" max="4352" width="45.7109375" style="49" customWidth="1"/>
    <col min="4353" max="4357" width="0" style="49" hidden="1" customWidth="1"/>
    <col min="4358" max="4596" width="9.140625" style="49"/>
    <col min="4597" max="4597" width="15.7109375" style="49" customWidth="1"/>
    <col min="4598" max="4598" width="9.5703125" style="49" customWidth="1"/>
    <col min="4599" max="4599" width="10.7109375" style="49" customWidth="1"/>
    <col min="4600" max="4600" width="15.7109375" style="49" customWidth="1"/>
    <col min="4601" max="4601" width="12.7109375" style="49" customWidth="1"/>
    <col min="4602" max="4602" width="10.85546875" style="49" customWidth="1"/>
    <col min="4603" max="4603" width="20.7109375" style="49" customWidth="1"/>
    <col min="4604" max="4604" width="24.7109375" style="49" customWidth="1"/>
    <col min="4605" max="4606" width="60.7109375" style="49" customWidth="1"/>
    <col min="4607" max="4608" width="45.7109375" style="49" customWidth="1"/>
    <col min="4609" max="4613" width="0" style="49" hidden="1" customWidth="1"/>
    <col min="4614" max="4852" width="9.140625" style="49"/>
    <col min="4853" max="4853" width="15.7109375" style="49" customWidth="1"/>
    <col min="4854" max="4854" width="9.5703125" style="49" customWidth="1"/>
    <col min="4855" max="4855" width="10.7109375" style="49" customWidth="1"/>
    <col min="4856" max="4856" width="15.7109375" style="49" customWidth="1"/>
    <col min="4857" max="4857" width="12.7109375" style="49" customWidth="1"/>
    <col min="4858" max="4858" width="10.85546875" style="49" customWidth="1"/>
    <col min="4859" max="4859" width="20.7109375" style="49" customWidth="1"/>
    <col min="4860" max="4860" width="24.7109375" style="49" customWidth="1"/>
    <col min="4861" max="4862" width="60.7109375" style="49" customWidth="1"/>
    <col min="4863" max="4864" width="45.7109375" style="49" customWidth="1"/>
    <col min="4865" max="4869" width="0" style="49" hidden="1" customWidth="1"/>
    <col min="4870" max="5108" width="9.140625" style="49"/>
    <col min="5109" max="5109" width="15.7109375" style="49" customWidth="1"/>
    <col min="5110" max="5110" width="9.5703125" style="49" customWidth="1"/>
    <col min="5111" max="5111" width="10.7109375" style="49" customWidth="1"/>
    <col min="5112" max="5112" width="15.7109375" style="49" customWidth="1"/>
    <col min="5113" max="5113" width="12.7109375" style="49" customWidth="1"/>
    <col min="5114" max="5114" width="10.85546875" style="49" customWidth="1"/>
    <col min="5115" max="5115" width="20.7109375" style="49" customWidth="1"/>
    <col min="5116" max="5116" width="24.7109375" style="49" customWidth="1"/>
    <col min="5117" max="5118" width="60.7109375" style="49" customWidth="1"/>
    <col min="5119" max="5120" width="45.7109375" style="49" customWidth="1"/>
    <col min="5121" max="5125" width="0" style="49" hidden="1" customWidth="1"/>
    <col min="5126" max="5364" width="9.140625" style="49"/>
    <col min="5365" max="5365" width="15.7109375" style="49" customWidth="1"/>
    <col min="5366" max="5366" width="9.5703125" style="49" customWidth="1"/>
    <col min="5367" max="5367" width="10.7109375" style="49" customWidth="1"/>
    <col min="5368" max="5368" width="15.7109375" style="49" customWidth="1"/>
    <col min="5369" max="5369" width="12.7109375" style="49" customWidth="1"/>
    <col min="5370" max="5370" width="10.85546875" style="49" customWidth="1"/>
    <col min="5371" max="5371" width="20.7109375" style="49" customWidth="1"/>
    <col min="5372" max="5372" width="24.7109375" style="49" customWidth="1"/>
    <col min="5373" max="5374" width="60.7109375" style="49" customWidth="1"/>
    <col min="5375" max="5376" width="45.7109375" style="49" customWidth="1"/>
    <col min="5377" max="5381" width="0" style="49" hidden="1" customWidth="1"/>
    <col min="5382" max="5620" width="9.140625" style="49"/>
    <col min="5621" max="5621" width="15.7109375" style="49" customWidth="1"/>
    <col min="5622" max="5622" width="9.5703125" style="49" customWidth="1"/>
    <col min="5623" max="5623" width="10.7109375" style="49" customWidth="1"/>
    <col min="5624" max="5624" width="15.7109375" style="49" customWidth="1"/>
    <col min="5625" max="5625" width="12.7109375" style="49" customWidth="1"/>
    <col min="5626" max="5626" width="10.85546875" style="49" customWidth="1"/>
    <col min="5627" max="5627" width="20.7109375" style="49" customWidth="1"/>
    <col min="5628" max="5628" width="24.7109375" style="49" customWidth="1"/>
    <col min="5629" max="5630" width="60.7109375" style="49" customWidth="1"/>
    <col min="5631" max="5632" width="45.7109375" style="49" customWidth="1"/>
    <col min="5633" max="5637" width="0" style="49" hidden="1" customWidth="1"/>
    <col min="5638" max="5876" width="9.140625" style="49"/>
    <col min="5877" max="5877" width="15.7109375" style="49" customWidth="1"/>
    <col min="5878" max="5878" width="9.5703125" style="49" customWidth="1"/>
    <col min="5879" max="5879" width="10.7109375" style="49" customWidth="1"/>
    <col min="5880" max="5880" width="15.7109375" style="49" customWidth="1"/>
    <col min="5881" max="5881" width="12.7109375" style="49" customWidth="1"/>
    <col min="5882" max="5882" width="10.85546875" style="49" customWidth="1"/>
    <col min="5883" max="5883" width="20.7109375" style="49" customWidth="1"/>
    <col min="5884" max="5884" width="24.7109375" style="49" customWidth="1"/>
    <col min="5885" max="5886" width="60.7109375" style="49" customWidth="1"/>
    <col min="5887" max="5888" width="45.7109375" style="49" customWidth="1"/>
    <col min="5889" max="5893" width="0" style="49" hidden="1" customWidth="1"/>
    <col min="5894" max="6132" width="9.140625" style="49"/>
    <col min="6133" max="6133" width="15.7109375" style="49" customWidth="1"/>
    <col min="6134" max="6134" width="9.5703125" style="49" customWidth="1"/>
    <col min="6135" max="6135" width="10.7109375" style="49" customWidth="1"/>
    <col min="6136" max="6136" width="15.7109375" style="49" customWidth="1"/>
    <col min="6137" max="6137" width="12.7109375" style="49" customWidth="1"/>
    <col min="6138" max="6138" width="10.85546875" style="49" customWidth="1"/>
    <col min="6139" max="6139" width="20.7109375" style="49" customWidth="1"/>
    <col min="6140" max="6140" width="24.7109375" style="49" customWidth="1"/>
    <col min="6141" max="6142" width="60.7109375" style="49" customWidth="1"/>
    <col min="6143" max="6144" width="45.7109375" style="49" customWidth="1"/>
    <col min="6145" max="6149" width="0" style="49" hidden="1" customWidth="1"/>
    <col min="6150" max="6388" width="9.140625" style="49"/>
    <col min="6389" max="6389" width="15.7109375" style="49" customWidth="1"/>
    <col min="6390" max="6390" width="9.5703125" style="49" customWidth="1"/>
    <col min="6391" max="6391" width="10.7109375" style="49" customWidth="1"/>
    <col min="6392" max="6392" width="15.7109375" style="49" customWidth="1"/>
    <col min="6393" max="6393" width="12.7109375" style="49" customWidth="1"/>
    <col min="6394" max="6394" width="10.85546875" style="49" customWidth="1"/>
    <col min="6395" max="6395" width="20.7109375" style="49" customWidth="1"/>
    <col min="6396" max="6396" width="24.7109375" style="49" customWidth="1"/>
    <col min="6397" max="6398" width="60.7109375" style="49" customWidth="1"/>
    <col min="6399" max="6400" width="45.7109375" style="49" customWidth="1"/>
    <col min="6401" max="6405" width="0" style="49" hidden="1" customWidth="1"/>
    <col min="6406" max="6644" width="9.140625" style="49"/>
    <col min="6645" max="6645" width="15.7109375" style="49" customWidth="1"/>
    <col min="6646" max="6646" width="9.5703125" style="49" customWidth="1"/>
    <col min="6647" max="6647" width="10.7109375" style="49" customWidth="1"/>
    <col min="6648" max="6648" width="15.7109375" style="49" customWidth="1"/>
    <col min="6649" max="6649" width="12.7109375" style="49" customWidth="1"/>
    <col min="6650" max="6650" width="10.85546875" style="49" customWidth="1"/>
    <col min="6651" max="6651" width="20.7109375" style="49" customWidth="1"/>
    <col min="6652" max="6652" width="24.7109375" style="49" customWidth="1"/>
    <col min="6653" max="6654" width="60.7109375" style="49" customWidth="1"/>
    <col min="6655" max="6656" width="45.7109375" style="49" customWidth="1"/>
    <col min="6657" max="6661" width="0" style="49" hidden="1" customWidth="1"/>
    <col min="6662" max="6900" width="9.140625" style="49"/>
    <col min="6901" max="6901" width="15.7109375" style="49" customWidth="1"/>
    <col min="6902" max="6902" width="9.5703125" style="49" customWidth="1"/>
    <col min="6903" max="6903" width="10.7109375" style="49" customWidth="1"/>
    <col min="6904" max="6904" width="15.7109375" style="49" customWidth="1"/>
    <col min="6905" max="6905" width="12.7109375" style="49" customWidth="1"/>
    <col min="6906" max="6906" width="10.85546875" style="49" customWidth="1"/>
    <col min="6907" max="6907" width="20.7109375" style="49" customWidth="1"/>
    <col min="6908" max="6908" width="24.7109375" style="49" customWidth="1"/>
    <col min="6909" max="6910" width="60.7109375" style="49" customWidth="1"/>
    <col min="6911" max="6912" width="45.7109375" style="49" customWidth="1"/>
    <col min="6913" max="6917" width="0" style="49" hidden="1" customWidth="1"/>
    <col min="6918" max="7156" width="9.140625" style="49"/>
    <col min="7157" max="7157" width="15.7109375" style="49" customWidth="1"/>
    <col min="7158" max="7158" width="9.5703125" style="49" customWidth="1"/>
    <col min="7159" max="7159" width="10.7109375" style="49" customWidth="1"/>
    <col min="7160" max="7160" width="15.7109375" style="49" customWidth="1"/>
    <col min="7161" max="7161" width="12.7109375" style="49" customWidth="1"/>
    <col min="7162" max="7162" width="10.85546875" style="49" customWidth="1"/>
    <col min="7163" max="7163" width="20.7109375" style="49" customWidth="1"/>
    <col min="7164" max="7164" width="24.7109375" style="49" customWidth="1"/>
    <col min="7165" max="7166" width="60.7109375" style="49" customWidth="1"/>
    <col min="7167" max="7168" width="45.7109375" style="49" customWidth="1"/>
    <col min="7169" max="7173" width="0" style="49" hidden="1" customWidth="1"/>
    <col min="7174" max="7412" width="9.140625" style="49"/>
    <col min="7413" max="7413" width="15.7109375" style="49" customWidth="1"/>
    <col min="7414" max="7414" width="9.5703125" style="49" customWidth="1"/>
    <col min="7415" max="7415" width="10.7109375" style="49" customWidth="1"/>
    <col min="7416" max="7416" width="15.7109375" style="49" customWidth="1"/>
    <col min="7417" max="7417" width="12.7109375" style="49" customWidth="1"/>
    <col min="7418" max="7418" width="10.85546875" style="49" customWidth="1"/>
    <col min="7419" max="7419" width="20.7109375" style="49" customWidth="1"/>
    <col min="7420" max="7420" width="24.7109375" style="49" customWidth="1"/>
    <col min="7421" max="7422" width="60.7109375" style="49" customWidth="1"/>
    <col min="7423" max="7424" width="45.7109375" style="49" customWidth="1"/>
    <col min="7425" max="7429" width="0" style="49" hidden="1" customWidth="1"/>
    <col min="7430" max="7668" width="9.140625" style="49"/>
    <col min="7669" max="7669" width="15.7109375" style="49" customWidth="1"/>
    <col min="7670" max="7670" width="9.5703125" style="49" customWidth="1"/>
    <col min="7671" max="7671" width="10.7109375" style="49" customWidth="1"/>
    <col min="7672" max="7672" width="15.7109375" style="49" customWidth="1"/>
    <col min="7673" max="7673" width="12.7109375" style="49" customWidth="1"/>
    <col min="7674" max="7674" width="10.85546875" style="49" customWidth="1"/>
    <col min="7675" max="7675" width="20.7109375" style="49" customWidth="1"/>
    <col min="7676" max="7676" width="24.7109375" style="49" customWidth="1"/>
    <col min="7677" max="7678" width="60.7109375" style="49" customWidth="1"/>
    <col min="7679" max="7680" width="45.7109375" style="49" customWidth="1"/>
    <col min="7681" max="7685" width="0" style="49" hidden="1" customWidth="1"/>
    <col min="7686" max="7924" width="9.140625" style="49"/>
    <col min="7925" max="7925" width="15.7109375" style="49" customWidth="1"/>
    <col min="7926" max="7926" width="9.5703125" style="49" customWidth="1"/>
    <col min="7927" max="7927" width="10.7109375" style="49" customWidth="1"/>
    <col min="7928" max="7928" width="15.7109375" style="49" customWidth="1"/>
    <col min="7929" max="7929" width="12.7109375" style="49" customWidth="1"/>
    <col min="7930" max="7930" width="10.85546875" style="49" customWidth="1"/>
    <col min="7931" max="7931" width="20.7109375" style="49" customWidth="1"/>
    <col min="7932" max="7932" width="24.7109375" style="49" customWidth="1"/>
    <col min="7933" max="7934" width="60.7109375" style="49" customWidth="1"/>
    <col min="7935" max="7936" width="45.7109375" style="49" customWidth="1"/>
    <col min="7937" max="7941" width="0" style="49" hidden="1" customWidth="1"/>
    <col min="7942" max="8180" width="9.140625" style="49"/>
    <col min="8181" max="8181" width="15.7109375" style="49" customWidth="1"/>
    <col min="8182" max="8182" width="9.5703125" style="49" customWidth="1"/>
    <col min="8183" max="8183" width="10.7109375" style="49" customWidth="1"/>
    <col min="8184" max="8184" width="15.7109375" style="49" customWidth="1"/>
    <col min="8185" max="8185" width="12.7109375" style="49" customWidth="1"/>
    <col min="8186" max="8186" width="10.85546875" style="49" customWidth="1"/>
    <col min="8187" max="8187" width="20.7109375" style="49" customWidth="1"/>
    <col min="8188" max="8188" width="24.7109375" style="49" customWidth="1"/>
    <col min="8189" max="8190" width="60.7109375" style="49" customWidth="1"/>
    <col min="8191" max="8192" width="45.7109375" style="49" customWidth="1"/>
    <col min="8193" max="8197" width="0" style="49" hidden="1" customWidth="1"/>
    <col min="8198" max="8436" width="9.140625" style="49"/>
    <col min="8437" max="8437" width="15.7109375" style="49" customWidth="1"/>
    <col min="8438" max="8438" width="9.5703125" style="49" customWidth="1"/>
    <col min="8439" max="8439" width="10.7109375" style="49" customWidth="1"/>
    <col min="8440" max="8440" width="15.7109375" style="49" customWidth="1"/>
    <col min="8441" max="8441" width="12.7109375" style="49" customWidth="1"/>
    <col min="8442" max="8442" width="10.85546875" style="49" customWidth="1"/>
    <col min="8443" max="8443" width="20.7109375" style="49" customWidth="1"/>
    <col min="8444" max="8444" width="24.7109375" style="49" customWidth="1"/>
    <col min="8445" max="8446" width="60.7109375" style="49" customWidth="1"/>
    <col min="8447" max="8448" width="45.7109375" style="49" customWidth="1"/>
    <col min="8449" max="8453" width="0" style="49" hidden="1" customWidth="1"/>
    <col min="8454" max="8692" width="9.140625" style="49"/>
    <col min="8693" max="8693" width="15.7109375" style="49" customWidth="1"/>
    <col min="8694" max="8694" width="9.5703125" style="49" customWidth="1"/>
    <col min="8695" max="8695" width="10.7109375" style="49" customWidth="1"/>
    <col min="8696" max="8696" width="15.7109375" style="49" customWidth="1"/>
    <col min="8697" max="8697" width="12.7109375" style="49" customWidth="1"/>
    <col min="8698" max="8698" width="10.85546875" style="49" customWidth="1"/>
    <col min="8699" max="8699" width="20.7109375" style="49" customWidth="1"/>
    <col min="8700" max="8700" width="24.7109375" style="49" customWidth="1"/>
    <col min="8701" max="8702" width="60.7109375" style="49" customWidth="1"/>
    <col min="8703" max="8704" width="45.7109375" style="49" customWidth="1"/>
    <col min="8705" max="8709" width="0" style="49" hidden="1" customWidth="1"/>
    <col min="8710" max="8948" width="9.140625" style="49"/>
    <col min="8949" max="8949" width="15.7109375" style="49" customWidth="1"/>
    <col min="8950" max="8950" width="9.5703125" style="49" customWidth="1"/>
    <col min="8951" max="8951" width="10.7109375" style="49" customWidth="1"/>
    <col min="8952" max="8952" width="15.7109375" style="49" customWidth="1"/>
    <col min="8953" max="8953" width="12.7109375" style="49" customWidth="1"/>
    <col min="8954" max="8954" width="10.85546875" style="49" customWidth="1"/>
    <col min="8955" max="8955" width="20.7109375" style="49" customWidth="1"/>
    <col min="8956" max="8956" width="24.7109375" style="49" customWidth="1"/>
    <col min="8957" max="8958" width="60.7109375" style="49" customWidth="1"/>
    <col min="8959" max="8960" width="45.7109375" style="49" customWidth="1"/>
    <col min="8961" max="8965" width="0" style="49" hidden="1" customWidth="1"/>
    <col min="8966" max="9204" width="9.140625" style="49"/>
    <col min="9205" max="9205" width="15.7109375" style="49" customWidth="1"/>
    <col min="9206" max="9206" width="9.5703125" style="49" customWidth="1"/>
    <col min="9207" max="9207" width="10.7109375" style="49" customWidth="1"/>
    <col min="9208" max="9208" width="15.7109375" style="49" customWidth="1"/>
    <col min="9209" max="9209" width="12.7109375" style="49" customWidth="1"/>
    <col min="9210" max="9210" width="10.85546875" style="49" customWidth="1"/>
    <col min="9211" max="9211" width="20.7109375" style="49" customWidth="1"/>
    <col min="9212" max="9212" width="24.7109375" style="49" customWidth="1"/>
    <col min="9213" max="9214" width="60.7109375" style="49" customWidth="1"/>
    <col min="9215" max="9216" width="45.7109375" style="49" customWidth="1"/>
    <col min="9217" max="9221" width="0" style="49" hidden="1" customWidth="1"/>
    <col min="9222" max="9460" width="9.140625" style="49"/>
    <col min="9461" max="9461" width="15.7109375" style="49" customWidth="1"/>
    <col min="9462" max="9462" width="9.5703125" style="49" customWidth="1"/>
    <col min="9463" max="9463" width="10.7109375" style="49" customWidth="1"/>
    <col min="9464" max="9464" width="15.7109375" style="49" customWidth="1"/>
    <col min="9465" max="9465" width="12.7109375" style="49" customWidth="1"/>
    <col min="9466" max="9466" width="10.85546875" style="49" customWidth="1"/>
    <col min="9467" max="9467" width="20.7109375" style="49" customWidth="1"/>
    <col min="9468" max="9468" width="24.7109375" style="49" customWidth="1"/>
    <col min="9469" max="9470" width="60.7109375" style="49" customWidth="1"/>
    <col min="9471" max="9472" width="45.7109375" style="49" customWidth="1"/>
    <col min="9473" max="9477" width="0" style="49" hidden="1" customWidth="1"/>
    <col min="9478" max="9716" width="9.140625" style="49"/>
    <col min="9717" max="9717" width="15.7109375" style="49" customWidth="1"/>
    <col min="9718" max="9718" width="9.5703125" style="49" customWidth="1"/>
    <col min="9719" max="9719" width="10.7109375" style="49" customWidth="1"/>
    <col min="9720" max="9720" width="15.7109375" style="49" customWidth="1"/>
    <col min="9721" max="9721" width="12.7109375" style="49" customWidth="1"/>
    <col min="9722" max="9722" width="10.85546875" style="49" customWidth="1"/>
    <col min="9723" max="9723" width="20.7109375" style="49" customWidth="1"/>
    <col min="9724" max="9724" width="24.7109375" style="49" customWidth="1"/>
    <col min="9725" max="9726" width="60.7109375" style="49" customWidth="1"/>
    <col min="9727" max="9728" width="45.7109375" style="49" customWidth="1"/>
    <col min="9729" max="9733" width="0" style="49" hidden="1" customWidth="1"/>
    <col min="9734" max="9972" width="9.140625" style="49"/>
    <col min="9973" max="9973" width="15.7109375" style="49" customWidth="1"/>
    <col min="9974" max="9974" width="9.5703125" style="49" customWidth="1"/>
    <col min="9975" max="9975" width="10.7109375" style="49" customWidth="1"/>
    <col min="9976" max="9976" width="15.7109375" style="49" customWidth="1"/>
    <col min="9977" max="9977" width="12.7109375" style="49" customWidth="1"/>
    <col min="9978" max="9978" width="10.85546875" style="49" customWidth="1"/>
    <col min="9979" max="9979" width="20.7109375" style="49" customWidth="1"/>
    <col min="9980" max="9980" width="24.7109375" style="49" customWidth="1"/>
    <col min="9981" max="9982" width="60.7109375" style="49" customWidth="1"/>
    <col min="9983" max="9984" width="45.7109375" style="49" customWidth="1"/>
    <col min="9985" max="9989" width="0" style="49" hidden="1" customWidth="1"/>
    <col min="9990" max="10228" width="9.140625" style="49"/>
    <col min="10229" max="10229" width="15.7109375" style="49" customWidth="1"/>
    <col min="10230" max="10230" width="9.5703125" style="49" customWidth="1"/>
    <col min="10231" max="10231" width="10.7109375" style="49" customWidth="1"/>
    <col min="10232" max="10232" width="15.7109375" style="49" customWidth="1"/>
    <col min="10233" max="10233" width="12.7109375" style="49" customWidth="1"/>
    <col min="10234" max="10234" width="10.85546875" style="49" customWidth="1"/>
    <col min="10235" max="10235" width="20.7109375" style="49" customWidth="1"/>
    <col min="10236" max="10236" width="24.7109375" style="49" customWidth="1"/>
    <col min="10237" max="10238" width="60.7109375" style="49" customWidth="1"/>
    <col min="10239" max="10240" width="45.7109375" style="49" customWidth="1"/>
    <col min="10241" max="10245" width="0" style="49" hidden="1" customWidth="1"/>
    <col min="10246" max="10484" width="9.140625" style="49"/>
    <col min="10485" max="10485" width="15.7109375" style="49" customWidth="1"/>
    <col min="10486" max="10486" width="9.5703125" style="49" customWidth="1"/>
    <col min="10487" max="10487" width="10.7109375" style="49" customWidth="1"/>
    <col min="10488" max="10488" width="15.7109375" style="49" customWidth="1"/>
    <col min="10489" max="10489" width="12.7109375" style="49" customWidth="1"/>
    <col min="10490" max="10490" width="10.85546875" style="49" customWidth="1"/>
    <col min="10491" max="10491" width="20.7109375" style="49" customWidth="1"/>
    <col min="10492" max="10492" width="24.7109375" style="49" customWidth="1"/>
    <col min="10493" max="10494" width="60.7109375" style="49" customWidth="1"/>
    <col min="10495" max="10496" width="45.7109375" style="49" customWidth="1"/>
    <col min="10497" max="10501" width="0" style="49" hidden="1" customWidth="1"/>
    <col min="10502" max="10740" width="9.140625" style="49"/>
    <col min="10741" max="10741" width="15.7109375" style="49" customWidth="1"/>
    <col min="10742" max="10742" width="9.5703125" style="49" customWidth="1"/>
    <col min="10743" max="10743" width="10.7109375" style="49" customWidth="1"/>
    <col min="10744" max="10744" width="15.7109375" style="49" customWidth="1"/>
    <col min="10745" max="10745" width="12.7109375" style="49" customWidth="1"/>
    <col min="10746" max="10746" width="10.85546875" style="49" customWidth="1"/>
    <col min="10747" max="10747" width="20.7109375" style="49" customWidth="1"/>
    <col min="10748" max="10748" width="24.7109375" style="49" customWidth="1"/>
    <col min="10749" max="10750" width="60.7109375" style="49" customWidth="1"/>
    <col min="10751" max="10752" width="45.7109375" style="49" customWidth="1"/>
    <col min="10753" max="10757" width="0" style="49" hidden="1" customWidth="1"/>
    <col min="10758" max="10996" width="9.140625" style="49"/>
    <col min="10997" max="10997" width="15.7109375" style="49" customWidth="1"/>
    <col min="10998" max="10998" width="9.5703125" style="49" customWidth="1"/>
    <col min="10999" max="10999" width="10.7109375" style="49" customWidth="1"/>
    <col min="11000" max="11000" width="15.7109375" style="49" customWidth="1"/>
    <col min="11001" max="11001" width="12.7109375" style="49" customWidth="1"/>
    <col min="11002" max="11002" width="10.85546875" style="49" customWidth="1"/>
    <col min="11003" max="11003" width="20.7109375" style="49" customWidth="1"/>
    <col min="11004" max="11004" width="24.7109375" style="49" customWidth="1"/>
    <col min="11005" max="11006" width="60.7109375" style="49" customWidth="1"/>
    <col min="11007" max="11008" width="45.7109375" style="49" customWidth="1"/>
    <col min="11009" max="11013" width="0" style="49" hidden="1" customWidth="1"/>
    <col min="11014" max="11252" width="9.140625" style="49"/>
    <col min="11253" max="11253" width="15.7109375" style="49" customWidth="1"/>
    <col min="11254" max="11254" width="9.5703125" style="49" customWidth="1"/>
    <col min="11255" max="11255" width="10.7109375" style="49" customWidth="1"/>
    <col min="11256" max="11256" width="15.7109375" style="49" customWidth="1"/>
    <col min="11257" max="11257" width="12.7109375" style="49" customWidth="1"/>
    <col min="11258" max="11258" width="10.85546875" style="49" customWidth="1"/>
    <col min="11259" max="11259" width="20.7109375" style="49" customWidth="1"/>
    <col min="11260" max="11260" width="24.7109375" style="49" customWidth="1"/>
    <col min="11261" max="11262" width="60.7109375" style="49" customWidth="1"/>
    <col min="11263" max="11264" width="45.7109375" style="49" customWidth="1"/>
    <col min="11265" max="11269" width="0" style="49" hidden="1" customWidth="1"/>
    <col min="11270" max="11508" width="9.140625" style="49"/>
    <col min="11509" max="11509" width="15.7109375" style="49" customWidth="1"/>
    <col min="11510" max="11510" width="9.5703125" style="49" customWidth="1"/>
    <col min="11511" max="11511" width="10.7109375" style="49" customWidth="1"/>
    <col min="11512" max="11512" width="15.7109375" style="49" customWidth="1"/>
    <col min="11513" max="11513" width="12.7109375" style="49" customWidth="1"/>
    <col min="11514" max="11514" width="10.85546875" style="49" customWidth="1"/>
    <col min="11515" max="11515" width="20.7109375" style="49" customWidth="1"/>
    <col min="11516" max="11516" width="24.7109375" style="49" customWidth="1"/>
    <col min="11517" max="11518" width="60.7109375" style="49" customWidth="1"/>
    <col min="11519" max="11520" width="45.7109375" style="49" customWidth="1"/>
    <col min="11521" max="11525" width="0" style="49" hidden="1" customWidth="1"/>
    <col min="11526" max="11764" width="9.140625" style="49"/>
    <col min="11765" max="11765" width="15.7109375" style="49" customWidth="1"/>
    <col min="11766" max="11766" width="9.5703125" style="49" customWidth="1"/>
    <col min="11767" max="11767" width="10.7109375" style="49" customWidth="1"/>
    <col min="11768" max="11768" width="15.7109375" style="49" customWidth="1"/>
    <col min="11769" max="11769" width="12.7109375" style="49" customWidth="1"/>
    <col min="11770" max="11770" width="10.85546875" style="49" customWidth="1"/>
    <col min="11771" max="11771" width="20.7109375" style="49" customWidth="1"/>
    <col min="11772" max="11772" width="24.7109375" style="49" customWidth="1"/>
    <col min="11773" max="11774" width="60.7109375" style="49" customWidth="1"/>
    <col min="11775" max="11776" width="45.7109375" style="49" customWidth="1"/>
    <col min="11777" max="11781" width="0" style="49" hidden="1" customWidth="1"/>
    <col min="11782" max="12020" width="9.140625" style="49"/>
    <col min="12021" max="12021" width="15.7109375" style="49" customWidth="1"/>
    <col min="12022" max="12022" width="9.5703125" style="49" customWidth="1"/>
    <col min="12023" max="12023" width="10.7109375" style="49" customWidth="1"/>
    <col min="12024" max="12024" width="15.7109375" style="49" customWidth="1"/>
    <col min="12025" max="12025" width="12.7109375" style="49" customWidth="1"/>
    <col min="12026" max="12026" width="10.85546875" style="49" customWidth="1"/>
    <col min="12027" max="12027" width="20.7109375" style="49" customWidth="1"/>
    <col min="12028" max="12028" width="24.7109375" style="49" customWidth="1"/>
    <col min="12029" max="12030" width="60.7109375" style="49" customWidth="1"/>
    <col min="12031" max="12032" width="45.7109375" style="49" customWidth="1"/>
    <col min="12033" max="12037" width="0" style="49" hidden="1" customWidth="1"/>
    <col min="12038" max="12276" width="9.140625" style="49"/>
    <col min="12277" max="12277" width="15.7109375" style="49" customWidth="1"/>
    <col min="12278" max="12278" width="9.5703125" style="49" customWidth="1"/>
    <col min="12279" max="12279" width="10.7109375" style="49" customWidth="1"/>
    <col min="12280" max="12280" width="15.7109375" style="49" customWidth="1"/>
    <col min="12281" max="12281" width="12.7109375" style="49" customWidth="1"/>
    <col min="12282" max="12282" width="10.85546875" style="49" customWidth="1"/>
    <col min="12283" max="12283" width="20.7109375" style="49" customWidth="1"/>
    <col min="12284" max="12284" width="24.7109375" style="49" customWidth="1"/>
    <col min="12285" max="12286" width="60.7109375" style="49" customWidth="1"/>
    <col min="12287" max="12288" width="45.7109375" style="49" customWidth="1"/>
    <col min="12289" max="12293" width="0" style="49" hidden="1" customWidth="1"/>
    <col min="12294" max="12532" width="9.140625" style="49"/>
    <col min="12533" max="12533" width="15.7109375" style="49" customWidth="1"/>
    <col min="12534" max="12534" width="9.5703125" style="49" customWidth="1"/>
    <col min="12535" max="12535" width="10.7109375" style="49" customWidth="1"/>
    <col min="12536" max="12536" width="15.7109375" style="49" customWidth="1"/>
    <col min="12537" max="12537" width="12.7109375" style="49" customWidth="1"/>
    <col min="12538" max="12538" width="10.85546875" style="49" customWidth="1"/>
    <col min="12539" max="12539" width="20.7109375" style="49" customWidth="1"/>
    <col min="12540" max="12540" width="24.7109375" style="49" customWidth="1"/>
    <col min="12541" max="12542" width="60.7109375" style="49" customWidth="1"/>
    <col min="12543" max="12544" width="45.7109375" style="49" customWidth="1"/>
    <col min="12545" max="12549" width="0" style="49" hidden="1" customWidth="1"/>
    <col min="12550" max="12788" width="9.140625" style="49"/>
    <col min="12789" max="12789" width="15.7109375" style="49" customWidth="1"/>
    <col min="12790" max="12790" width="9.5703125" style="49" customWidth="1"/>
    <col min="12791" max="12791" width="10.7109375" style="49" customWidth="1"/>
    <col min="12792" max="12792" width="15.7109375" style="49" customWidth="1"/>
    <col min="12793" max="12793" width="12.7109375" style="49" customWidth="1"/>
    <col min="12794" max="12794" width="10.85546875" style="49" customWidth="1"/>
    <col min="12795" max="12795" width="20.7109375" style="49" customWidth="1"/>
    <col min="12796" max="12796" width="24.7109375" style="49" customWidth="1"/>
    <col min="12797" max="12798" width="60.7109375" style="49" customWidth="1"/>
    <col min="12799" max="12800" width="45.7109375" style="49" customWidth="1"/>
    <col min="12801" max="12805" width="0" style="49" hidden="1" customWidth="1"/>
    <col min="12806" max="13044" width="9.140625" style="49"/>
    <col min="13045" max="13045" width="15.7109375" style="49" customWidth="1"/>
    <col min="13046" max="13046" width="9.5703125" style="49" customWidth="1"/>
    <col min="13047" max="13047" width="10.7109375" style="49" customWidth="1"/>
    <col min="13048" max="13048" width="15.7109375" style="49" customWidth="1"/>
    <col min="13049" max="13049" width="12.7109375" style="49" customWidth="1"/>
    <col min="13050" max="13050" width="10.85546875" style="49" customWidth="1"/>
    <col min="13051" max="13051" width="20.7109375" style="49" customWidth="1"/>
    <col min="13052" max="13052" width="24.7109375" style="49" customWidth="1"/>
    <col min="13053" max="13054" width="60.7109375" style="49" customWidth="1"/>
    <col min="13055" max="13056" width="45.7109375" style="49" customWidth="1"/>
    <col min="13057" max="13061" width="0" style="49" hidden="1" customWidth="1"/>
    <col min="13062" max="13300" width="9.140625" style="49"/>
    <col min="13301" max="13301" width="15.7109375" style="49" customWidth="1"/>
    <col min="13302" max="13302" width="9.5703125" style="49" customWidth="1"/>
    <col min="13303" max="13303" width="10.7109375" style="49" customWidth="1"/>
    <col min="13304" max="13304" width="15.7109375" style="49" customWidth="1"/>
    <col min="13305" max="13305" width="12.7109375" style="49" customWidth="1"/>
    <col min="13306" max="13306" width="10.85546875" style="49" customWidth="1"/>
    <col min="13307" max="13307" width="20.7109375" style="49" customWidth="1"/>
    <col min="13308" max="13308" width="24.7109375" style="49" customWidth="1"/>
    <col min="13309" max="13310" width="60.7109375" style="49" customWidth="1"/>
    <col min="13311" max="13312" width="45.7109375" style="49" customWidth="1"/>
    <col min="13313" max="13317" width="0" style="49" hidden="1" customWidth="1"/>
    <col min="13318" max="13556" width="9.140625" style="49"/>
    <col min="13557" max="13557" width="15.7109375" style="49" customWidth="1"/>
    <col min="13558" max="13558" width="9.5703125" style="49" customWidth="1"/>
    <col min="13559" max="13559" width="10.7109375" style="49" customWidth="1"/>
    <col min="13560" max="13560" width="15.7109375" style="49" customWidth="1"/>
    <col min="13561" max="13561" width="12.7109375" style="49" customWidth="1"/>
    <col min="13562" max="13562" width="10.85546875" style="49" customWidth="1"/>
    <col min="13563" max="13563" width="20.7109375" style="49" customWidth="1"/>
    <col min="13564" max="13564" width="24.7109375" style="49" customWidth="1"/>
    <col min="13565" max="13566" width="60.7109375" style="49" customWidth="1"/>
    <col min="13567" max="13568" width="45.7109375" style="49" customWidth="1"/>
    <col min="13569" max="13573" width="0" style="49" hidden="1" customWidth="1"/>
    <col min="13574" max="13812" width="9.140625" style="49"/>
    <col min="13813" max="13813" width="15.7109375" style="49" customWidth="1"/>
    <col min="13814" max="13814" width="9.5703125" style="49" customWidth="1"/>
    <col min="13815" max="13815" width="10.7109375" style="49" customWidth="1"/>
    <col min="13816" max="13816" width="15.7109375" style="49" customWidth="1"/>
    <col min="13817" max="13817" width="12.7109375" style="49" customWidth="1"/>
    <col min="13818" max="13818" width="10.85546875" style="49" customWidth="1"/>
    <col min="13819" max="13819" width="20.7109375" style="49" customWidth="1"/>
    <col min="13820" max="13820" width="24.7109375" style="49" customWidth="1"/>
    <col min="13821" max="13822" width="60.7109375" style="49" customWidth="1"/>
    <col min="13823" max="13824" width="45.7109375" style="49" customWidth="1"/>
    <col min="13825" max="13829" width="0" style="49" hidden="1" customWidth="1"/>
    <col min="13830" max="14068" width="9.140625" style="49"/>
    <col min="14069" max="14069" width="15.7109375" style="49" customWidth="1"/>
    <col min="14070" max="14070" width="9.5703125" style="49" customWidth="1"/>
    <col min="14071" max="14071" width="10.7109375" style="49" customWidth="1"/>
    <col min="14072" max="14072" width="15.7109375" style="49" customWidth="1"/>
    <col min="14073" max="14073" width="12.7109375" style="49" customWidth="1"/>
    <col min="14074" max="14074" width="10.85546875" style="49" customWidth="1"/>
    <col min="14075" max="14075" width="20.7109375" style="49" customWidth="1"/>
    <col min="14076" max="14076" width="24.7109375" style="49" customWidth="1"/>
    <col min="14077" max="14078" width="60.7109375" style="49" customWidth="1"/>
    <col min="14079" max="14080" width="45.7109375" style="49" customWidth="1"/>
    <col min="14081" max="14085" width="0" style="49" hidden="1" customWidth="1"/>
    <col min="14086" max="14324" width="9.140625" style="49"/>
    <col min="14325" max="14325" width="15.7109375" style="49" customWidth="1"/>
    <col min="14326" max="14326" width="9.5703125" style="49" customWidth="1"/>
    <col min="14327" max="14327" width="10.7109375" style="49" customWidth="1"/>
    <col min="14328" max="14328" width="15.7109375" style="49" customWidth="1"/>
    <col min="14329" max="14329" width="12.7109375" style="49" customWidth="1"/>
    <col min="14330" max="14330" width="10.85546875" style="49" customWidth="1"/>
    <col min="14331" max="14331" width="20.7109375" style="49" customWidth="1"/>
    <col min="14332" max="14332" width="24.7109375" style="49" customWidth="1"/>
    <col min="14333" max="14334" width="60.7109375" style="49" customWidth="1"/>
    <col min="14335" max="14336" width="45.7109375" style="49" customWidth="1"/>
    <col min="14337" max="14341" width="0" style="49" hidden="1" customWidth="1"/>
    <col min="14342" max="14580" width="9.140625" style="49"/>
    <col min="14581" max="14581" width="15.7109375" style="49" customWidth="1"/>
    <col min="14582" max="14582" width="9.5703125" style="49" customWidth="1"/>
    <col min="14583" max="14583" width="10.7109375" style="49" customWidth="1"/>
    <col min="14584" max="14584" width="15.7109375" style="49" customWidth="1"/>
    <col min="14585" max="14585" width="12.7109375" style="49" customWidth="1"/>
    <col min="14586" max="14586" width="10.85546875" style="49" customWidth="1"/>
    <col min="14587" max="14587" width="20.7109375" style="49" customWidth="1"/>
    <col min="14588" max="14588" width="24.7109375" style="49" customWidth="1"/>
    <col min="14589" max="14590" width="60.7109375" style="49" customWidth="1"/>
    <col min="14591" max="14592" width="45.7109375" style="49" customWidth="1"/>
    <col min="14593" max="14597" width="0" style="49" hidden="1" customWidth="1"/>
    <col min="14598" max="14836" width="9.140625" style="49"/>
    <col min="14837" max="14837" width="15.7109375" style="49" customWidth="1"/>
    <col min="14838" max="14838" width="9.5703125" style="49" customWidth="1"/>
    <col min="14839" max="14839" width="10.7109375" style="49" customWidth="1"/>
    <col min="14840" max="14840" width="15.7109375" style="49" customWidth="1"/>
    <col min="14841" max="14841" width="12.7109375" style="49" customWidth="1"/>
    <col min="14842" max="14842" width="10.85546875" style="49" customWidth="1"/>
    <col min="14843" max="14843" width="20.7109375" style="49" customWidth="1"/>
    <col min="14844" max="14844" width="24.7109375" style="49" customWidth="1"/>
    <col min="14845" max="14846" width="60.7109375" style="49" customWidth="1"/>
    <col min="14847" max="14848" width="45.7109375" style="49" customWidth="1"/>
    <col min="14849" max="14853" width="0" style="49" hidden="1" customWidth="1"/>
    <col min="14854" max="15092" width="9.140625" style="49"/>
    <col min="15093" max="15093" width="15.7109375" style="49" customWidth="1"/>
    <col min="15094" max="15094" width="9.5703125" style="49" customWidth="1"/>
    <col min="15095" max="15095" width="10.7109375" style="49" customWidth="1"/>
    <col min="15096" max="15096" width="15.7109375" style="49" customWidth="1"/>
    <col min="15097" max="15097" width="12.7109375" style="49" customWidth="1"/>
    <col min="15098" max="15098" width="10.85546875" style="49" customWidth="1"/>
    <col min="15099" max="15099" width="20.7109375" style="49" customWidth="1"/>
    <col min="15100" max="15100" width="24.7109375" style="49" customWidth="1"/>
    <col min="15101" max="15102" width="60.7109375" style="49" customWidth="1"/>
    <col min="15103" max="15104" width="45.7109375" style="49" customWidth="1"/>
    <col min="15105" max="15109" width="0" style="49" hidden="1" customWidth="1"/>
    <col min="15110" max="15348" width="9.140625" style="49"/>
    <col min="15349" max="15349" width="15.7109375" style="49" customWidth="1"/>
    <col min="15350" max="15350" width="9.5703125" style="49" customWidth="1"/>
    <col min="15351" max="15351" width="10.7109375" style="49" customWidth="1"/>
    <col min="15352" max="15352" width="15.7109375" style="49" customWidth="1"/>
    <col min="15353" max="15353" width="12.7109375" style="49" customWidth="1"/>
    <col min="15354" max="15354" width="10.85546875" style="49" customWidth="1"/>
    <col min="15355" max="15355" width="20.7109375" style="49" customWidth="1"/>
    <col min="15356" max="15356" width="24.7109375" style="49" customWidth="1"/>
    <col min="15357" max="15358" width="60.7109375" style="49" customWidth="1"/>
    <col min="15359" max="15360" width="45.7109375" style="49" customWidth="1"/>
    <col min="15361" max="15365" width="0" style="49" hidden="1" customWidth="1"/>
    <col min="15366" max="15604" width="9.140625" style="49"/>
    <col min="15605" max="15605" width="15.7109375" style="49" customWidth="1"/>
    <col min="15606" max="15606" width="9.5703125" style="49" customWidth="1"/>
    <col min="15607" max="15607" width="10.7109375" style="49" customWidth="1"/>
    <col min="15608" max="15608" width="15.7109375" style="49" customWidth="1"/>
    <col min="15609" max="15609" width="12.7109375" style="49" customWidth="1"/>
    <col min="15610" max="15610" width="10.85546875" style="49" customWidth="1"/>
    <col min="15611" max="15611" width="20.7109375" style="49" customWidth="1"/>
    <col min="15612" max="15612" width="24.7109375" style="49" customWidth="1"/>
    <col min="15613" max="15614" width="60.7109375" style="49" customWidth="1"/>
    <col min="15615" max="15616" width="45.7109375" style="49" customWidth="1"/>
    <col min="15617" max="15621" width="0" style="49" hidden="1" customWidth="1"/>
    <col min="15622" max="15860" width="9.140625" style="49"/>
    <col min="15861" max="15861" width="15.7109375" style="49" customWidth="1"/>
    <col min="15862" max="15862" width="9.5703125" style="49" customWidth="1"/>
    <col min="15863" max="15863" width="10.7109375" style="49" customWidth="1"/>
    <col min="15864" max="15864" width="15.7109375" style="49" customWidth="1"/>
    <col min="15865" max="15865" width="12.7109375" style="49" customWidth="1"/>
    <col min="15866" max="15866" width="10.85546875" style="49" customWidth="1"/>
    <col min="15867" max="15867" width="20.7109375" style="49" customWidth="1"/>
    <col min="15868" max="15868" width="24.7109375" style="49" customWidth="1"/>
    <col min="15869" max="15870" width="60.7109375" style="49" customWidth="1"/>
    <col min="15871" max="15872" width="45.7109375" style="49" customWidth="1"/>
    <col min="15873" max="15877" width="0" style="49" hidden="1" customWidth="1"/>
    <col min="15878" max="16116" width="9.140625" style="49"/>
    <col min="16117" max="16117" width="15.7109375" style="49" customWidth="1"/>
    <col min="16118" max="16118" width="9.5703125" style="49" customWidth="1"/>
    <col min="16119" max="16119" width="10.7109375" style="49" customWidth="1"/>
    <col min="16120" max="16120" width="15.7109375" style="49" customWidth="1"/>
    <col min="16121" max="16121" width="12.7109375" style="49" customWidth="1"/>
    <col min="16122" max="16122" width="10.85546875" style="49" customWidth="1"/>
    <col min="16123" max="16123" width="20.7109375" style="49" customWidth="1"/>
    <col min="16124" max="16124" width="24.7109375" style="49" customWidth="1"/>
    <col min="16125" max="16126" width="60.7109375" style="49" customWidth="1"/>
    <col min="16127" max="16128" width="45.7109375" style="49" customWidth="1"/>
    <col min="16129" max="16133" width="0" style="49" hidden="1" customWidth="1"/>
    <col min="16134" max="16384" width="9.140625" style="49"/>
  </cols>
  <sheetData>
    <row r="1" spans="1:8" ht="18">
      <c r="B1" s="91" t="s">
        <v>171</v>
      </c>
      <c r="C1" s="91"/>
      <c r="D1" s="59"/>
      <c r="E1" s="91"/>
      <c r="F1" s="60"/>
      <c r="G1" s="61"/>
      <c r="H1" s="61"/>
    </row>
    <row r="2" spans="1:8" s="58" customFormat="1" ht="18">
      <c r="B2" s="91" t="s">
        <v>312</v>
      </c>
      <c r="C2" s="91"/>
      <c r="D2" s="59"/>
      <c r="E2" s="91"/>
      <c r="F2" s="60"/>
      <c r="G2" s="61"/>
      <c r="H2" s="61"/>
    </row>
    <row r="3" spans="1:8" s="62" customFormat="1" ht="16.5" thickBot="1">
      <c r="B3" s="79" t="s">
        <v>6</v>
      </c>
      <c r="C3" s="79" t="s">
        <v>7</v>
      </c>
      <c r="D3" s="80" t="s">
        <v>1</v>
      </c>
      <c r="E3" s="79" t="s">
        <v>8</v>
      </c>
      <c r="F3" s="81" t="s">
        <v>9</v>
      </c>
      <c r="G3" s="82" t="s">
        <v>10</v>
      </c>
      <c r="H3" s="82" t="s">
        <v>11</v>
      </c>
    </row>
    <row r="4" spans="1:8" s="85" customFormat="1">
      <c r="B4" s="83" t="s">
        <v>311</v>
      </c>
      <c r="C4" s="107"/>
      <c r="D4" s="108"/>
      <c r="E4" s="107"/>
      <c r="F4" s="106"/>
      <c r="G4" s="110"/>
      <c r="H4" s="110"/>
    </row>
    <row r="5" spans="1:8" s="85" customFormat="1">
      <c r="B5" s="83" t="s">
        <v>92</v>
      </c>
      <c r="C5" s="107"/>
      <c r="D5" s="108"/>
      <c r="E5" s="107"/>
      <c r="F5" s="106"/>
      <c r="G5" s="110"/>
      <c r="H5" s="110"/>
    </row>
    <row r="6" spans="1:8" s="85" customFormat="1">
      <c r="B6" s="83" t="s">
        <v>170</v>
      </c>
      <c r="C6" s="107"/>
      <c r="D6" s="108"/>
      <c r="E6" s="107"/>
      <c r="F6" s="106"/>
      <c r="G6" s="110"/>
      <c r="H6" s="110"/>
    </row>
    <row r="7" spans="1:8" s="85" customFormat="1" ht="51">
      <c r="A7" s="115"/>
      <c r="B7" s="114"/>
      <c r="C7" s="124"/>
      <c r="D7" s="125" t="s">
        <v>169</v>
      </c>
      <c r="E7" s="124" t="s">
        <v>24</v>
      </c>
      <c r="F7" s="39">
        <v>220</v>
      </c>
      <c r="G7" s="122"/>
      <c r="H7" s="122">
        <f t="shared" ref="H7:H13" si="0">F7*G7</f>
        <v>0</v>
      </c>
    </row>
    <row r="8" spans="1:8" s="85" customFormat="1" ht="51">
      <c r="A8" s="115"/>
      <c r="B8" s="114"/>
      <c r="C8" s="124"/>
      <c r="D8" s="125" t="s">
        <v>671</v>
      </c>
      <c r="E8" s="124" t="s">
        <v>24</v>
      </c>
      <c r="F8" s="39">
        <v>90</v>
      </c>
      <c r="G8" s="122"/>
      <c r="H8" s="122">
        <f t="shared" ref="H8" si="1">F8*G8</f>
        <v>0</v>
      </c>
    </row>
    <row r="9" spans="1:8" s="85" customFormat="1" ht="76.5">
      <c r="B9" s="83"/>
      <c r="C9" s="137"/>
      <c r="D9" s="136" t="s">
        <v>168</v>
      </c>
      <c r="E9" s="124" t="s">
        <v>24</v>
      </c>
      <c r="F9" s="39">
        <v>11.8</v>
      </c>
      <c r="G9" s="35"/>
      <c r="H9" s="35">
        <f t="shared" si="0"/>
        <v>0</v>
      </c>
    </row>
    <row r="10" spans="1:8" s="85" customFormat="1" ht="63.75">
      <c r="B10" s="83"/>
      <c r="C10" s="135"/>
      <c r="D10" s="134" t="s">
        <v>167</v>
      </c>
      <c r="E10" s="124" t="s">
        <v>24</v>
      </c>
      <c r="F10" s="40">
        <v>10.4</v>
      </c>
      <c r="G10" s="38"/>
      <c r="H10" s="38">
        <f t="shared" si="0"/>
        <v>0</v>
      </c>
    </row>
    <row r="11" spans="1:8" s="85" customFormat="1" ht="51">
      <c r="B11" s="83"/>
      <c r="C11" s="135"/>
      <c r="D11" s="134" t="s">
        <v>166</v>
      </c>
      <c r="E11" s="124" t="s">
        <v>24</v>
      </c>
      <c r="F11" s="40">
        <v>16.600000000000001</v>
      </c>
      <c r="G11" s="38"/>
      <c r="H11" s="38">
        <f t="shared" si="0"/>
        <v>0</v>
      </c>
    </row>
    <row r="12" spans="1:8" s="85" customFormat="1" ht="51">
      <c r="B12" s="83"/>
      <c r="C12" s="135"/>
      <c r="D12" s="134" t="s">
        <v>165</v>
      </c>
      <c r="E12" s="124" t="s">
        <v>24</v>
      </c>
      <c r="F12" s="40">
        <v>268.2</v>
      </c>
      <c r="G12" s="38"/>
      <c r="H12" s="38">
        <f t="shared" si="0"/>
        <v>0</v>
      </c>
    </row>
    <row r="13" spans="1:8" s="85" customFormat="1" ht="51">
      <c r="B13" s="83"/>
      <c r="C13" s="135"/>
      <c r="D13" s="134" t="s">
        <v>164</v>
      </c>
      <c r="E13" s="129" t="s">
        <v>24</v>
      </c>
      <c r="F13" s="40">
        <v>38.299999999999997</v>
      </c>
      <c r="G13" s="38"/>
      <c r="H13" s="38">
        <f t="shared" si="0"/>
        <v>0</v>
      </c>
    </row>
    <row r="14" spans="1:8" s="85" customFormat="1">
      <c r="B14" s="83"/>
      <c r="C14" s="132"/>
      <c r="D14" s="133"/>
      <c r="E14" s="132"/>
      <c r="F14" s="106"/>
      <c r="G14" s="100" t="s">
        <v>2</v>
      </c>
      <c r="H14" s="100">
        <f>SUM(H7:H13)</f>
        <v>0</v>
      </c>
    </row>
    <row r="15" spans="1:8" s="85" customFormat="1">
      <c r="B15" s="83"/>
      <c r="C15" s="132"/>
      <c r="D15" s="133"/>
      <c r="E15" s="132"/>
      <c r="F15" s="106"/>
      <c r="G15" s="100"/>
      <c r="H15" s="100"/>
    </row>
    <row r="16" spans="1:8" s="85" customFormat="1">
      <c r="B16" s="83"/>
      <c r="C16" s="132"/>
      <c r="D16" s="133"/>
      <c r="E16" s="132"/>
      <c r="F16" s="106"/>
      <c r="G16" s="100"/>
      <c r="H16" s="100"/>
    </row>
    <row r="17" spans="1:8" s="85" customFormat="1">
      <c r="A17" s="115"/>
      <c r="B17" s="114" t="s">
        <v>163</v>
      </c>
      <c r="C17" s="126"/>
      <c r="D17" s="127"/>
      <c r="E17" s="126"/>
      <c r="F17" s="106"/>
      <c r="G17" s="120"/>
      <c r="H17" s="120"/>
    </row>
    <row r="18" spans="1:8" s="85" customFormat="1" ht="25.5">
      <c r="A18" s="115"/>
      <c r="B18" s="114"/>
      <c r="C18" s="124"/>
      <c r="D18" s="125" t="s">
        <v>317</v>
      </c>
      <c r="E18" s="124" t="s">
        <v>20</v>
      </c>
      <c r="F18" s="39">
        <v>490</v>
      </c>
      <c r="G18" s="122"/>
      <c r="H18" s="122">
        <f>F18*G18</f>
        <v>0</v>
      </c>
    </row>
    <row r="19" spans="1:8" s="85" customFormat="1" ht="25.5">
      <c r="A19" s="115"/>
      <c r="B19" s="114"/>
      <c r="C19" s="129"/>
      <c r="D19" s="130" t="s">
        <v>316</v>
      </c>
      <c r="E19" s="129" t="s">
        <v>20</v>
      </c>
      <c r="F19" s="40">
        <v>340</v>
      </c>
      <c r="G19" s="116"/>
      <c r="H19" s="116">
        <f>F19*G19</f>
        <v>0</v>
      </c>
    </row>
    <row r="20" spans="1:8" s="85" customFormat="1" ht="25.5">
      <c r="B20" s="83"/>
      <c r="C20" s="37"/>
      <c r="D20" s="36" t="s">
        <v>158</v>
      </c>
      <c r="E20" s="37" t="s">
        <v>20</v>
      </c>
      <c r="F20" s="40">
        <v>245</v>
      </c>
      <c r="G20" s="38"/>
      <c r="H20" s="38">
        <f>F20*G20</f>
        <v>0</v>
      </c>
    </row>
    <row r="21" spans="1:8" s="85" customFormat="1">
      <c r="A21" s="115"/>
      <c r="B21" s="114"/>
      <c r="C21" s="126"/>
      <c r="D21" s="127"/>
      <c r="E21" s="126"/>
      <c r="F21" s="111"/>
      <c r="G21" s="109" t="s">
        <v>2</v>
      </c>
      <c r="H21" s="109">
        <f>SUM(H18:H20)</f>
        <v>0</v>
      </c>
    </row>
    <row r="22" spans="1:8" s="85" customFormat="1">
      <c r="A22" s="115"/>
      <c r="B22" s="114"/>
      <c r="C22" s="126"/>
      <c r="D22" s="127"/>
      <c r="E22" s="126"/>
      <c r="F22" s="111"/>
      <c r="G22" s="109"/>
      <c r="H22" s="109"/>
    </row>
    <row r="23" spans="1:8" s="85" customFormat="1">
      <c r="A23" s="115"/>
      <c r="B23" s="114"/>
      <c r="C23" s="126"/>
      <c r="D23" s="127"/>
      <c r="E23" s="126"/>
      <c r="F23" s="111"/>
      <c r="G23" s="109"/>
      <c r="H23" s="109"/>
    </row>
    <row r="24" spans="1:8" s="85" customFormat="1">
      <c r="A24" s="115"/>
      <c r="B24" s="114" t="s">
        <v>157</v>
      </c>
      <c r="C24" s="126"/>
      <c r="D24" s="127"/>
      <c r="E24" s="126"/>
      <c r="F24" s="106"/>
      <c r="G24" s="120"/>
      <c r="H24" s="120"/>
    </row>
    <row r="25" spans="1:8" s="85" customFormat="1" ht="76.5">
      <c r="A25" s="115"/>
      <c r="B25" s="114"/>
      <c r="C25" s="124"/>
      <c r="D25" s="131" t="s">
        <v>156</v>
      </c>
      <c r="E25" s="124" t="s">
        <v>96</v>
      </c>
      <c r="F25" s="39">
        <v>7</v>
      </c>
      <c r="G25" s="122"/>
      <c r="H25" s="122">
        <f>F25*G25</f>
        <v>0</v>
      </c>
    </row>
    <row r="26" spans="1:8" s="85" customFormat="1" ht="25.5">
      <c r="A26" s="115"/>
      <c r="B26" s="114"/>
      <c r="C26" s="129"/>
      <c r="D26" s="130" t="s">
        <v>315</v>
      </c>
      <c r="E26" s="129" t="s">
        <v>96</v>
      </c>
      <c r="F26" s="40">
        <v>1</v>
      </c>
      <c r="G26" s="116"/>
      <c r="H26" s="116"/>
    </row>
    <row r="27" spans="1:8" s="85" customFormat="1">
      <c r="A27" s="115"/>
      <c r="B27" s="114"/>
      <c r="C27" s="126"/>
      <c r="D27" s="127"/>
      <c r="E27" s="126"/>
      <c r="F27" s="111"/>
      <c r="G27" s="109" t="s">
        <v>2</v>
      </c>
      <c r="H27" s="109">
        <f>SUM(H25:H26)</f>
        <v>0</v>
      </c>
    </row>
    <row r="28" spans="1:8" s="85" customFormat="1">
      <c r="A28" s="115"/>
      <c r="B28" s="114"/>
      <c r="C28" s="126"/>
      <c r="D28" s="127"/>
      <c r="E28" s="126"/>
      <c r="F28" s="111"/>
      <c r="G28" s="109"/>
      <c r="H28" s="109"/>
    </row>
    <row r="29" spans="1:8" s="85" customFormat="1">
      <c r="A29" s="115"/>
      <c r="B29" s="114"/>
      <c r="C29" s="126"/>
      <c r="D29" s="127"/>
      <c r="E29" s="126"/>
      <c r="F29" s="111"/>
      <c r="G29" s="109"/>
      <c r="H29" s="109"/>
    </row>
    <row r="30" spans="1:8" s="85" customFormat="1">
      <c r="B30" s="83" t="s">
        <v>310</v>
      </c>
      <c r="C30" s="107"/>
      <c r="D30" s="108"/>
      <c r="E30" s="107"/>
      <c r="F30" s="106"/>
      <c r="G30" s="110"/>
      <c r="H30" s="110"/>
    </row>
    <row r="31" spans="1:8" s="85" customFormat="1">
      <c r="B31" s="83" t="s">
        <v>314</v>
      </c>
      <c r="C31" s="107"/>
      <c r="D31" s="108"/>
      <c r="E31" s="107"/>
      <c r="F31" s="106"/>
      <c r="G31" s="110"/>
      <c r="H31" s="110"/>
    </row>
    <row r="32" spans="1:8" s="85" customFormat="1">
      <c r="B32" s="83"/>
      <c r="C32" s="84"/>
      <c r="D32" s="33" t="s">
        <v>104</v>
      </c>
      <c r="E32" s="84" t="s">
        <v>96</v>
      </c>
      <c r="F32" s="39">
        <v>1</v>
      </c>
      <c r="G32" s="35"/>
      <c r="H32" s="35">
        <f t="shared" ref="H32:H38" si="2">F32*G32</f>
        <v>0</v>
      </c>
    </row>
    <row r="33" spans="2:8" s="85" customFormat="1">
      <c r="B33" s="83"/>
      <c r="C33" s="84"/>
      <c r="D33" s="33" t="s">
        <v>103</v>
      </c>
      <c r="E33" s="84" t="s">
        <v>96</v>
      </c>
      <c r="F33" s="39">
        <v>1</v>
      </c>
      <c r="G33" s="35"/>
      <c r="H33" s="35">
        <f t="shared" si="2"/>
        <v>0</v>
      </c>
    </row>
    <row r="34" spans="2:8" s="85" customFormat="1">
      <c r="B34" s="83"/>
      <c r="C34" s="84"/>
      <c r="D34" s="33" t="s">
        <v>102</v>
      </c>
      <c r="E34" s="84" t="s">
        <v>96</v>
      </c>
      <c r="F34" s="39">
        <v>1</v>
      </c>
      <c r="G34" s="35"/>
      <c r="H34" s="35">
        <f t="shared" si="2"/>
        <v>0</v>
      </c>
    </row>
    <row r="35" spans="2:8" s="85" customFormat="1">
      <c r="B35" s="83"/>
      <c r="C35" s="84"/>
      <c r="D35" s="33" t="s">
        <v>101</v>
      </c>
      <c r="E35" s="84" t="s">
        <v>96</v>
      </c>
      <c r="F35" s="39">
        <v>1</v>
      </c>
      <c r="G35" s="35"/>
      <c r="H35" s="35">
        <f t="shared" si="2"/>
        <v>0</v>
      </c>
    </row>
    <row r="36" spans="2:8" s="85" customFormat="1" ht="25.5">
      <c r="B36" s="83"/>
      <c r="C36" s="84"/>
      <c r="D36" s="33" t="s">
        <v>313</v>
      </c>
      <c r="E36" s="84" t="s">
        <v>74</v>
      </c>
      <c r="F36" s="39">
        <v>10</v>
      </c>
      <c r="G36" s="35">
        <v>45</v>
      </c>
      <c r="H36" s="35">
        <f t="shared" si="2"/>
        <v>450</v>
      </c>
    </row>
    <row r="37" spans="2:8" s="85" customFormat="1">
      <c r="B37" s="83"/>
      <c r="C37" s="37"/>
      <c r="D37" s="36" t="s">
        <v>97</v>
      </c>
      <c r="E37" s="37" t="s">
        <v>74</v>
      </c>
      <c r="F37" s="40">
        <v>8</v>
      </c>
      <c r="G37" s="38">
        <v>45</v>
      </c>
      <c r="H37" s="38">
        <f t="shared" si="2"/>
        <v>360</v>
      </c>
    </row>
    <row r="38" spans="2:8" s="85" customFormat="1">
      <c r="B38" s="83"/>
      <c r="C38" s="37"/>
      <c r="D38" s="36" t="s">
        <v>656</v>
      </c>
      <c r="E38" s="37" t="s">
        <v>96</v>
      </c>
      <c r="F38" s="40">
        <v>1</v>
      </c>
      <c r="G38" s="38"/>
      <c r="H38" s="38">
        <f t="shared" si="2"/>
        <v>0</v>
      </c>
    </row>
    <row r="39" spans="2:8" s="85" customFormat="1">
      <c r="B39" s="83"/>
      <c r="C39" s="107"/>
      <c r="D39" s="108"/>
      <c r="E39" s="107"/>
      <c r="F39" s="106"/>
      <c r="G39" s="100" t="s">
        <v>2</v>
      </c>
      <c r="H39" s="109">
        <f>SUM(H32:H38)</f>
        <v>810</v>
      </c>
    </row>
    <row r="40" spans="2:8" s="85" customFormat="1">
      <c r="B40" s="83"/>
      <c r="C40" s="107"/>
      <c r="D40" s="108"/>
      <c r="E40" s="107"/>
      <c r="F40" s="106"/>
      <c r="G40" s="100"/>
      <c r="H40" s="100"/>
    </row>
    <row r="41" spans="2:8" s="85" customFormat="1">
      <c r="B41" s="83"/>
      <c r="C41" s="107"/>
      <c r="D41" s="108"/>
      <c r="E41" s="107"/>
      <c r="F41" s="106"/>
      <c r="G41" s="100"/>
      <c r="H41" s="100"/>
    </row>
  </sheetData>
  <pageMargins left="1.1811023622047245" right="0.39370078740157483" top="0.59055118110236227" bottom="0.59055118110236227" header="0" footer="0.19685039370078741"/>
  <pageSetup paperSize="9" scale="67" fitToHeight="0" orientation="portrait" r:id="rId1"/>
  <headerFooter>
    <oddFooter>&amp;C&amp;"Swis721 Cn BT,Roman"Stran &amp;P od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V24"/>
  <sheetViews>
    <sheetView showZeros="0" view="pageBreakPreview" zoomScale="145" zoomScaleNormal="100" zoomScaleSheetLayoutView="145" workbookViewId="0"/>
  </sheetViews>
  <sheetFormatPr defaultRowHeight="12.75"/>
  <cols>
    <col min="1" max="1" width="4.7109375" style="42" customWidth="1"/>
    <col min="2" max="2" width="55.7109375" style="43" customWidth="1"/>
    <col min="3" max="3" width="11.7109375" style="46" customWidth="1"/>
    <col min="4" max="4" width="12.7109375" style="43" customWidth="1"/>
    <col min="5" max="5" width="3" style="44" customWidth="1"/>
    <col min="6" max="7" width="3" style="45" bestFit="1" customWidth="1"/>
    <col min="8" max="11" width="3" style="47" bestFit="1" customWidth="1"/>
    <col min="12" max="22" width="3" style="48" bestFit="1" customWidth="1"/>
    <col min="23" max="16384" width="9.140625" style="49"/>
  </cols>
  <sheetData>
    <row r="1" spans="2:6" ht="15">
      <c r="B1" s="213" t="s">
        <v>95</v>
      </c>
      <c r="C1" s="213"/>
      <c r="D1" s="51"/>
      <c r="E1" s="52"/>
      <c r="F1" s="52"/>
    </row>
    <row r="2" spans="2:6" ht="15">
      <c r="B2" s="105" t="s">
        <v>443</v>
      </c>
      <c r="C2" s="105"/>
      <c r="D2" s="51"/>
      <c r="E2" s="52"/>
      <c r="F2" s="52"/>
    </row>
    <row r="4" spans="2:6">
      <c r="B4" s="92" t="s">
        <v>0</v>
      </c>
      <c r="C4" s="93"/>
    </row>
    <row r="5" spans="2:6">
      <c r="B5" s="94" t="s">
        <v>1</v>
      </c>
      <c r="C5" s="95" t="s">
        <v>2</v>
      </c>
    </row>
    <row r="6" spans="2:6">
      <c r="B6" s="96" t="s">
        <v>377</v>
      </c>
      <c r="C6" s="104">
        <f>'MOST_Popis del'!H10</f>
        <v>0</v>
      </c>
    </row>
    <row r="7" spans="2:6">
      <c r="B7" s="96" t="s">
        <v>376</v>
      </c>
      <c r="C7" s="104">
        <f>C8+C9+C10+C11</f>
        <v>0</v>
      </c>
      <c r="E7" s="45"/>
    </row>
    <row r="8" spans="2:6">
      <c r="B8" s="96" t="s">
        <v>375</v>
      </c>
      <c r="C8" s="104">
        <f>'MOST_Popis del'!H29</f>
        <v>0</v>
      </c>
    </row>
    <row r="9" spans="2:6">
      <c r="B9" s="96" t="s">
        <v>374</v>
      </c>
      <c r="C9" s="104">
        <f>'MOST_Popis del'!H35</f>
        <v>0</v>
      </c>
    </row>
    <row r="10" spans="2:6">
      <c r="B10" s="96" t="s">
        <v>373</v>
      </c>
      <c r="C10" s="104">
        <f>'MOST_Popis del'!H41</f>
        <v>0</v>
      </c>
    </row>
    <row r="11" spans="2:6">
      <c r="B11" s="96" t="s">
        <v>372</v>
      </c>
      <c r="C11" s="104">
        <f>'MOST_Popis del'!H48</f>
        <v>0</v>
      </c>
    </row>
    <row r="12" spans="2:6">
      <c r="B12" s="96" t="s">
        <v>371</v>
      </c>
      <c r="C12" s="104">
        <f>C13</f>
        <v>0</v>
      </c>
    </row>
    <row r="13" spans="2:6">
      <c r="B13" s="96" t="s">
        <v>370</v>
      </c>
      <c r="C13" s="104">
        <f>'MOST_Popis del'!H58</f>
        <v>0</v>
      </c>
    </row>
    <row r="14" spans="2:6">
      <c r="B14" s="96" t="s">
        <v>369</v>
      </c>
      <c r="C14" s="104">
        <f>'MOST_Popis del'!H64</f>
        <v>0</v>
      </c>
    </row>
    <row r="15" spans="2:6">
      <c r="B15" s="96" t="s">
        <v>368</v>
      </c>
      <c r="C15" s="104">
        <f>C16+C17+C18</f>
        <v>0</v>
      </c>
    </row>
    <row r="16" spans="2:6">
      <c r="B16" s="96" t="s">
        <v>367</v>
      </c>
      <c r="C16" s="104">
        <f>'MOST_Popis del'!H75</f>
        <v>0</v>
      </c>
    </row>
    <row r="17" spans="2:3">
      <c r="B17" s="96" t="s">
        <v>366</v>
      </c>
      <c r="C17" s="104">
        <f>'MOST_Popis del'!H84</f>
        <v>0</v>
      </c>
    </row>
    <row r="18" spans="2:3">
      <c r="B18" s="96" t="s">
        <v>365</v>
      </c>
      <c r="C18" s="104">
        <f>'MOST_Popis del'!H91</f>
        <v>0</v>
      </c>
    </row>
    <row r="19" spans="2:3">
      <c r="B19" s="96" t="s">
        <v>364</v>
      </c>
      <c r="C19" s="104">
        <f>'MOST_Popis del'!H103</f>
        <v>0</v>
      </c>
    </row>
    <row r="20" spans="2:3">
      <c r="B20" s="96" t="s">
        <v>363</v>
      </c>
      <c r="C20" s="104">
        <f>C21</f>
        <v>4800</v>
      </c>
    </row>
    <row r="21" spans="2:3">
      <c r="B21" s="97" t="s">
        <v>362</v>
      </c>
      <c r="C21" s="103">
        <f>'MOST_Popis del'!H117</f>
        <v>4800</v>
      </c>
    </row>
    <row r="22" spans="2:3">
      <c r="B22" s="99"/>
      <c r="C22" s="93"/>
    </row>
    <row r="23" spans="2:3">
      <c r="B23" s="57" t="s">
        <v>88</v>
      </c>
      <c r="C23" s="95" t="s">
        <v>2</v>
      </c>
    </row>
    <row r="24" spans="2:3">
      <c r="C24" s="103">
        <f>C6+C7+C12+C14+C15+C19+C20</f>
        <v>4800</v>
      </c>
    </row>
  </sheetData>
  <mergeCells count="1">
    <mergeCell ref="B1:C1"/>
  </mergeCells>
  <pageMargins left="1.1811023622047245" right="0.39370078740157483" top="0.59055118110236227" bottom="0.59055118110236227" header="0" footer="0.19685039370078741"/>
  <pageSetup paperSize="9" scale="85" orientation="portrait" r:id="rId1"/>
  <headerFooter>
    <oddFooter>&amp;C&amp;"Swis721 Cn BT,Roman"Stran &amp;P od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119"/>
  <sheetViews>
    <sheetView showZeros="0" tabSelected="1" view="pageBreakPreview" topLeftCell="A46" zoomScaleNormal="85" zoomScaleSheetLayoutView="100" workbookViewId="0">
      <selection activeCell="D60" sqref="D60"/>
    </sheetView>
  </sheetViews>
  <sheetFormatPr defaultRowHeight="12.75"/>
  <cols>
    <col min="1" max="1" width="2.7109375" style="49" customWidth="1"/>
    <col min="2" max="2" width="15.7109375" style="87" customWidth="1"/>
    <col min="3" max="3" width="9.7109375" style="87" customWidth="1"/>
    <col min="4" max="4" width="40.7109375" style="168" customWidth="1"/>
    <col min="5" max="5" width="7.7109375" style="87" customWidth="1"/>
    <col min="6" max="6" width="10.7109375" style="89" customWidth="1"/>
    <col min="7" max="8" width="20.7109375" style="90" customWidth="1"/>
    <col min="9" max="244" width="9.140625" style="49"/>
    <col min="245" max="245" width="15.7109375" style="49" customWidth="1"/>
    <col min="246" max="246" width="9.5703125" style="49" customWidth="1"/>
    <col min="247" max="247" width="10.7109375" style="49" customWidth="1"/>
    <col min="248" max="248" width="15.7109375" style="49" customWidth="1"/>
    <col min="249" max="249" width="12.7109375" style="49" customWidth="1"/>
    <col min="250" max="250" width="10.85546875" style="49" customWidth="1"/>
    <col min="251" max="251" width="20.7109375" style="49" customWidth="1"/>
    <col min="252" max="252" width="24.7109375" style="49" customWidth="1"/>
    <col min="253" max="254" width="60.7109375" style="49" customWidth="1"/>
    <col min="255" max="256" width="45.7109375" style="49" customWidth="1"/>
    <col min="257" max="261" width="0" style="49" hidden="1" customWidth="1"/>
    <col min="262" max="500" width="9.140625" style="49"/>
    <col min="501" max="501" width="15.7109375" style="49" customWidth="1"/>
    <col min="502" max="502" width="9.5703125" style="49" customWidth="1"/>
    <col min="503" max="503" width="10.7109375" style="49" customWidth="1"/>
    <col min="504" max="504" width="15.7109375" style="49" customWidth="1"/>
    <col min="505" max="505" width="12.7109375" style="49" customWidth="1"/>
    <col min="506" max="506" width="10.85546875" style="49" customWidth="1"/>
    <col min="507" max="507" width="20.7109375" style="49" customWidth="1"/>
    <col min="508" max="508" width="24.7109375" style="49" customWidth="1"/>
    <col min="509" max="510" width="60.7109375" style="49" customWidth="1"/>
    <col min="511" max="512" width="45.7109375" style="49" customWidth="1"/>
    <col min="513" max="517" width="0" style="49" hidden="1" customWidth="1"/>
    <col min="518" max="756" width="9.140625" style="49"/>
    <col min="757" max="757" width="15.7109375" style="49" customWidth="1"/>
    <col min="758" max="758" width="9.5703125" style="49" customWidth="1"/>
    <col min="759" max="759" width="10.7109375" style="49" customWidth="1"/>
    <col min="760" max="760" width="15.7109375" style="49" customWidth="1"/>
    <col min="761" max="761" width="12.7109375" style="49" customWidth="1"/>
    <col min="762" max="762" width="10.85546875" style="49" customWidth="1"/>
    <col min="763" max="763" width="20.7109375" style="49" customWidth="1"/>
    <col min="764" max="764" width="24.7109375" style="49" customWidth="1"/>
    <col min="765" max="766" width="60.7109375" style="49" customWidth="1"/>
    <col min="767" max="768" width="45.7109375" style="49" customWidth="1"/>
    <col min="769" max="773" width="0" style="49" hidden="1" customWidth="1"/>
    <col min="774" max="1012" width="9.140625" style="49"/>
    <col min="1013" max="1013" width="15.7109375" style="49" customWidth="1"/>
    <col min="1014" max="1014" width="9.5703125" style="49" customWidth="1"/>
    <col min="1015" max="1015" width="10.7109375" style="49" customWidth="1"/>
    <col min="1016" max="1016" width="15.7109375" style="49" customWidth="1"/>
    <col min="1017" max="1017" width="12.7109375" style="49" customWidth="1"/>
    <col min="1018" max="1018" width="10.85546875" style="49" customWidth="1"/>
    <col min="1019" max="1019" width="20.7109375" style="49" customWidth="1"/>
    <col min="1020" max="1020" width="24.7109375" style="49" customWidth="1"/>
    <col min="1021" max="1022" width="60.7109375" style="49" customWidth="1"/>
    <col min="1023" max="1024" width="45.7109375" style="49" customWidth="1"/>
    <col min="1025" max="1029" width="0" style="49" hidden="1" customWidth="1"/>
    <col min="1030" max="1268" width="9.140625" style="49"/>
    <col min="1269" max="1269" width="15.7109375" style="49" customWidth="1"/>
    <col min="1270" max="1270" width="9.5703125" style="49" customWidth="1"/>
    <col min="1271" max="1271" width="10.7109375" style="49" customWidth="1"/>
    <col min="1272" max="1272" width="15.7109375" style="49" customWidth="1"/>
    <col min="1273" max="1273" width="12.7109375" style="49" customWidth="1"/>
    <col min="1274" max="1274" width="10.85546875" style="49" customWidth="1"/>
    <col min="1275" max="1275" width="20.7109375" style="49" customWidth="1"/>
    <col min="1276" max="1276" width="24.7109375" style="49" customWidth="1"/>
    <col min="1277" max="1278" width="60.7109375" style="49" customWidth="1"/>
    <col min="1279" max="1280" width="45.7109375" style="49" customWidth="1"/>
    <col min="1281" max="1285" width="0" style="49" hidden="1" customWidth="1"/>
    <col min="1286" max="1524" width="9.140625" style="49"/>
    <col min="1525" max="1525" width="15.7109375" style="49" customWidth="1"/>
    <col min="1526" max="1526" width="9.5703125" style="49" customWidth="1"/>
    <col min="1527" max="1527" width="10.7109375" style="49" customWidth="1"/>
    <col min="1528" max="1528" width="15.7109375" style="49" customWidth="1"/>
    <col min="1529" max="1529" width="12.7109375" style="49" customWidth="1"/>
    <col min="1530" max="1530" width="10.85546875" style="49" customWidth="1"/>
    <col min="1531" max="1531" width="20.7109375" style="49" customWidth="1"/>
    <col min="1532" max="1532" width="24.7109375" style="49" customWidth="1"/>
    <col min="1533" max="1534" width="60.7109375" style="49" customWidth="1"/>
    <col min="1535" max="1536" width="45.7109375" style="49" customWidth="1"/>
    <col min="1537" max="1541" width="0" style="49" hidden="1" customWidth="1"/>
    <col min="1542" max="1780" width="9.140625" style="49"/>
    <col min="1781" max="1781" width="15.7109375" style="49" customWidth="1"/>
    <col min="1782" max="1782" width="9.5703125" style="49" customWidth="1"/>
    <col min="1783" max="1783" width="10.7109375" style="49" customWidth="1"/>
    <col min="1784" max="1784" width="15.7109375" style="49" customWidth="1"/>
    <col min="1785" max="1785" width="12.7109375" style="49" customWidth="1"/>
    <col min="1786" max="1786" width="10.85546875" style="49" customWidth="1"/>
    <col min="1787" max="1787" width="20.7109375" style="49" customWidth="1"/>
    <col min="1788" max="1788" width="24.7109375" style="49" customWidth="1"/>
    <col min="1789" max="1790" width="60.7109375" style="49" customWidth="1"/>
    <col min="1791" max="1792" width="45.7109375" style="49" customWidth="1"/>
    <col min="1793" max="1797" width="0" style="49" hidden="1" customWidth="1"/>
    <col min="1798" max="2036" width="9.140625" style="49"/>
    <col min="2037" max="2037" width="15.7109375" style="49" customWidth="1"/>
    <col min="2038" max="2038" width="9.5703125" style="49" customWidth="1"/>
    <col min="2039" max="2039" width="10.7109375" style="49" customWidth="1"/>
    <col min="2040" max="2040" width="15.7109375" style="49" customWidth="1"/>
    <col min="2041" max="2041" width="12.7109375" style="49" customWidth="1"/>
    <col min="2042" max="2042" width="10.85546875" style="49" customWidth="1"/>
    <col min="2043" max="2043" width="20.7109375" style="49" customWidth="1"/>
    <col min="2044" max="2044" width="24.7109375" style="49" customWidth="1"/>
    <col min="2045" max="2046" width="60.7109375" style="49" customWidth="1"/>
    <col min="2047" max="2048" width="45.7109375" style="49" customWidth="1"/>
    <col min="2049" max="2053" width="0" style="49" hidden="1" customWidth="1"/>
    <col min="2054" max="2292" width="9.140625" style="49"/>
    <col min="2293" max="2293" width="15.7109375" style="49" customWidth="1"/>
    <col min="2294" max="2294" width="9.5703125" style="49" customWidth="1"/>
    <col min="2295" max="2295" width="10.7109375" style="49" customWidth="1"/>
    <col min="2296" max="2296" width="15.7109375" style="49" customWidth="1"/>
    <col min="2297" max="2297" width="12.7109375" style="49" customWidth="1"/>
    <col min="2298" max="2298" width="10.85546875" style="49" customWidth="1"/>
    <col min="2299" max="2299" width="20.7109375" style="49" customWidth="1"/>
    <col min="2300" max="2300" width="24.7109375" style="49" customWidth="1"/>
    <col min="2301" max="2302" width="60.7109375" style="49" customWidth="1"/>
    <col min="2303" max="2304" width="45.7109375" style="49" customWidth="1"/>
    <col min="2305" max="2309" width="0" style="49" hidden="1" customWidth="1"/>
    <col min="2310" max="2548" width="9.140625" style="49"/>
    <col min="2549" max="2549" width="15.7109375" style="49" customWidth="1"/>
    <col min="2550" max="2550" width="9.5703125" style="49" customWidth="1"/>
    <col min="2551" max="2551" width="10.7109375" style="49" customWidth="1"/>
    <col min="2552" max="2552" width="15.7109375" style="49" customWidth="1"/>
    <col min="2553" max="2553" width="12.7109375" style="49" customWidth="1"/>
    <col min="2554" max="2554" width="10.85546875" style="49" customWidth="1"/>
    <col min="2555" max="2555" width="20.7109375" style="49" customWidth="1"/>
    <col min="2556" max="2556" width="24.7109375" style="49" customWidth="1"/>
    <col min="2557" max="2558" width="60.7109375" style="49" customWidth="1"/>
    <col min="2559" max="2560" width="45.7109375" style="49" customWidth="1"/>
    <col min="2561" max="2565" width="0" style="49" hidden="1" customWidth="1"/>
    <col min="2566" max="2804" width="9.140625" style="49"/>
    <col min="2805" max="2805" width="15.7109375" style="49" customWidth="1"/>
    <col min="2806" max="2806" width="9.5703125" style="49" customWidth="1"/>
    <col min="2807" max="2807" width="10.7109375" style="49" customWidth="1"/>
    <col min="2808" max="2808" width="15.7109375" style="49" customWidth="1"/>
    <col min="2809" max="2809" width="12.7109375" style="49" customWidth="1"/>
    <col min="2810" max="2810" width="10.85546875" style="49" customWidth="1"/>
    <col min="2811" max="2811" width="20.7109375" style="49" customWidth="1"/>
    <col min="2812" max="2812" width="24.7109375" style="49" customWidth="1"/>
    <col min="2813" max="2814" width="60.7109375" style="49" customWidth="1"/>
    <col min="2815" max="2816" width="45.7109375" style="49" customWidth="1"/>
    <col min="2817" max="2821" width="0" style="49" hidden="1" customWidth="1"/>
    <col min="2822" max="3060" width="9.140625" style="49"/>
    <col min="3061" max="3061" width="15.7109375" style="49" customWidth="1"/>
    <col min="3062" max="3062" width="9.5703125" style="49" customWidth="1"/>
    <col min="3063" max="3063" width="10.7109375" style="49" customWidth="1"/>
    <col min="3064" max="3064" width="15.7109375" style="49" customWidth="1"/>
    <col min="3065" max="3065" width="12.7109375" style="49" customWidth="1"/>
    <col min="3066" max="3066" width="10.85546875" style="49" customWidth="1"/>
    <col min="3067" max="3067" width="20.7109375" style="49" customWidth="1"/>
    <col min="3068" max="3068" width="24.7109375" style="49" customWidth="1"/>
    <col min="3069" max="3070" width="60.7109375" style="49" customWidth="1"/>
    <col min="3071" max="3072" width="45.7109375" style="49" customWidth="1"/>
    <col min="3073" max="3077" width="0" style="49" hidden="1" customWidth="1"/>
    <col min="3078" max="3316" width="9.140625" style="49"/>
    <col min="3317" max="3317" width="15.7109375" style="49" customWidth="1"/>
    <col min="3318" max="3318" width="9.5703125" style="49" customWidth="1"/>
    <col min="3319" max="3319" width="10.7109375" style="49" customWidth="1"/>
    <col min="3320" max="3320" width="15.7109375" style="49" customWidth="1"/>
    <col min="3321" max="3321" width="12.7109375" style="49" customWidth="1"/>
    <col min="3322" max="3322" width="10.85546875" style="49" customWidth="1"/>
    <col min="3323" max="3323" width="20.7109375" style="49" customWidth="1"/>
    <col min="3324" max="3324" width="24.7109375" style="49" customWidth="1"/>
    <col min="3325" max="3326" width="60.7109375" style="49" customWidth="1"/>
    <col min="3327" max="3328" width="45.7109375" style="49" customWidth="1"/>
    <col min="3329" max="3333" width="0" style="49" hidden="1" customWidth="1"/>
    <col min="3334" max="3572" width="9.140625" style="49"/>
    <col min="3573" max="3573" width="15.7109375" style="49" customWidth="1"/>
    <col min="3574" max="3574" width="9.5703125" style="49" customWidth="1"/>
    <col min="3575" max="3575" width="10.7109375" style="49" customWidth="1"/>
    <col min="3576" max="3576" width="15.7109375" style="49" customWidth="1"/>
    <col min="3577" max="3577" width="12.7109375" style="49" customWidth="1"/>
    <col min="3578" max="3578" width="10.85546875" style="49" customWidth="1"/>
    <col min="3579" max="3579" width="20.7109375" style="49" customWidth="1"/>
    <col min="3580" max="3580" width="24.7109375" style="49" customWidth="1"/>
    <col min="3581" max="3582" width="60.7109375" style="49" customWidth="1"/>
    <col min="3583" max="3584" width="45.7109375" style="49" customWidth="1"/>
    <col min="3585" max="3589" width="0" style="49" hidden="1" customWidth="1"/>
    <col min="3590" max="3828" width="9.140625" style="49"/>
    <col min="3829" max="3829" width="15.7109375" style="49" customWidth="1"/>
    <col min="3830" max="3830" width="9.5703125" style="49" customWidth="1"/>
    <col min="3831" max="3831" width="10.7109375" style="49" customWidth="1"/>
    <col min="3832" max="3832" width="15.7109375" style="49" customWidth="1"/>
    <col min="3833" max="3833" width="12.7109375" style="49" customWidth="1"/>
    <col min="3834" max="3834" width="10.85546875" style="49" customWidth="1"/>
    <col min="3835" max="3835" width="20.7109375" style="49" customWidth="1"/>
    <col min="3836" max="3836" width="24.7109375" style="49" customWidth="1"/>
    <col min="3837" max="3838" width="60.7109375" style="49" customWidth="1"/>
    <col min="3839" max="3840" width="45.7109375" style="49" customWidth="1"/>
    <col min="3841" max="3845" width="0" style="49" hidden="1" customWidth="1"/>
    <col min="3846" max="4084" width="9.140625" style="49"/>
    <col min="4085" max="4085" width="15.7109375" style="49" customWidth="1"/>
    <col min="4086" max="4086" width="9.5703125" style="49" customWidth="1"/>
    <col min="4087" max="4087" width="10.7109375" style="49" customWidth="1"/>
    <col min="4088" max="4088" width="15.7109375" style="49" customWidth="1"/>
    <col min="4089" max="4089" width="12.7109375" style="49" customWidth="1"/>
    <col min="4090" max="4090" width="10.85546875" style="49" customWidth="1"/>
    <col min="4091" max="4091" width="20.7109375" style="49" customWidth="1"/>
    <col min="4092" max="4092" width="24.7109375" style="49" customWidth="1"/>
    <col min="4093" max="4094" width="60.7109375" style="49" customWidth="1"/>
    <col min="4095" max="4096" width="45.7109375" style="49" customWidth="1"/>
    <col min="4097" max="4101" width="0" style="49" hidden="1" customWidth="1"/>
    <col min="4102" max="4340" width="9.140625" style="49"/>
    <col min="4341" max="4341" width="15.7109375" style="49" customWidth="1"/>
    <col min="4342" max="4342" width="9.5703125" style="49" customWidth="1"/>
    <col min="4343" max="4343" width="10.7109375" style="49" customWidth="1"/>
    <col min="4344" max="4344" width="15.7109375" style="49" customWidth="1"/>
    <col min="4345" max="4345" width="12.7109375" style="49" customWidth="1"/>
    <col min="4346" max="4346" width="10.85546875" style="49" customWidth="1"/>
    <col min="4347" max="4347" width="20.7109375" style="49" customWidth="1"/>
    <col min="4348" max="4348" width="24.7109375" style="49" customWidth="1"/>
    <col min="4349" max="4350" width="60.7109375" style="49" customWidth="1"/>
    <col min="4351" max="4352" width="45.7109375" style="49" customWidth="1"/>
    <col min="4353" max="4357" width="0" style="49" hidden="1" customWidth="1"/>
    <col min="4358" max="4596" width="9.140625" style="49"/>
    <col min="4597" max="4597" width="15.7109375" style="49" customWidth="1"/>
    <col min="4598" max="4598" width="9.5703125" style="49" customWidth="1"/>
    <col min="4599" max="4599" width="10.7109375" style="49" customWidth="1"/>
    <col min="4600" max="4600" width="15.7109375" style="49" customWidth="1"/>
    <col min="4601" max="4601" width="12.7109375" style="49" customWidth="1"/>
    <col min="4602" max="4602" width="10.85546875" style="49" customWidth="1"/>
    <col min="4603" max="4603" width="20.7109375" style="49" customWidth="1"/>
    <col min="4604" max="4604" width="24.7109375" style="49" customWidth="1"/>
    <col min="4605" max="4606" width="60.7109375" style="49" customWidth="1"/>
    <col min="4607" max="4608" width="45.7109375" style="49" customWidth="1"/>
    <col min="4609" max="4613" width="0" style="49" hidden="1" customWidth="1"/>
    <col min="4614" max="4852" width="9.140625" style="49"/>
    <col min="4853" max="4853" width="15.7109375" style="49" customWidth="1"/>
    <col min="4854" max="4854" width="9.5703125" style="49" customWidth="1"/>
    <col min="4855" max="4855" width="10.7109375" style="49" customWidth="1"/>
    <col min="4856" max="4856" width="15.7109375" style="49" customWidth="1"/>
    <col min="4857" max="4857" width="12.7109375" style="49" customWidth="1"/>
    <col min="4858" max="4858" width="10.85546875" style="49" customWidth="1"/>
    <col min="4859" max="4859" width="20.7109375" style="49" customWidth="1"/>
    <col min="4860" max="4860" width="24.7109375" style="49" customWidth="1"/>
    <col min="4861" max="4862" width="60.7109375" style="49" customWidth="1"/>
    <col min="4863" max="4864" width="45.7109375" style="49" customWidth="1"/>
    <col min="4865" max="4869" width="0" style="49" hidden="1" customWidth="1"/>
    <col min="4870" max="5108" width="9.140625" style="49"/>
    <col min="5109" max="5109" width="15.7109375" style="49" customWidth="1"/>
    <col min="5110" max="5110" width="9.5703125" style="49" customWidth="1"/>
    <col min="5111" max="5111" width="10.7109375" style="49" customWidth="1"/>
    <col min="5112" max="5112" width="15.7109375" style="49" customWidth="1"/>
    <col min="5113" max="5113" width="12.7109375" style="49" customWidth="1"/>
    <col min="5114" max="5114" width="10.85546875" style="49" customWidth="1"/>
    <col min="5115" max="5115" width="20.7109375" style="49" customWidth="1"/>
    <col min="5116" max="5116" width="24.7109375" style="49" customWidth="1"/>
    <col min="5117" max="5118" width="60.7109375" style="49" customWidth="1"/>
    <col min="5119" max="5120" width="45.7109375" style="49" customWidth="1"/>
    <col min="5121" max="5125" width="0" style="49" hidden="1" customWidth="1"/>
    <col min="5126" max="5364" width="9.140625" style="49"/>
    <col min="5365" max="5365" width="15.7109375" style="49" customWidth="1"/>
    <col min="5366" max="5366" width="9.5703125" style="49" customWidth="1"/>
    <col min="5367" max="5367" width="10.7109375" style="49" customWidth="1"/>
    <col min="5368" max="5368" width="15.7109375" style="49" customWidth="1"/>
    <col min="5369" max="5369" width="12.7109375" style="49" customWidth="1"/>
    <col min="5370" max="5370" width="10.85546875" style="49" customWidth="1"/>
    <col min="5371" max="5371" width="20.7109375" style="49" customWidth="1"/>
    <col min="5372" max="5372" width="24.7109375" style="49" customWidth="1"/>
    <col min="5373" max="5374" width="60.7109375" style="49" customWidth="1"/>
    <col min="5375" max="5376" width="45.7109375" style="49" customWidth="1"/>
    <col min="5377" max="5381" width="0" style="49" hidden="1" customWidth="1"/>
    <col min="5382" max="5620" width="9.140625" style="49"/>
    <col min="5621" max="5621" width="15.7109375" style="49" customWidth="1"/>
    <col min="5622" max="5622" width="9.5703125" style="49" customWidth="1"/>
    <col min="5623" max="5623" width="10.7109375" style="49" customWidth="1"/>
    <col min="5624" max="5624" width="15.7109375" style="49" customWidth="1"/>
    <col min="5625" max="5625" width="12.7109375" style="49" customWidth="1"/>
    <col min="5626" max="5626" width="10.85546875" style="49" customWidth="1"/>
    <col min="5627" max="5627" width="20.7109375" style="49" customWidth="1"/>
    <col min="5628" max="5628" width="24.7109375" style="49" customWidth="1"/>
    <col min="5629" max="5630" width="60.7109375" style="49" customWidth="1"/>
    <col min="5631" max="5632" width="45.7109375" style="49" customWidth="1"/>
    <col min="5633" max="5637" width="0" style="49" hidden="1" customWidth="1"/>
    <col min="5638" max="5876" width="9.140625" style="49"/>
    <col min="5877" max="5877" width="15.7109375" style="49" customWidth="1"/>
    <col min="5878" max="5878" width="9.5703125" style="49" customWidth="1"/>
    <col min="5879" max="5879" width="10.7109375" style="49" customWidth="1"/>
    <col min="5880" max="5880" width="15.7109375" style="49" customWidth="1"/>
    <col min="5881" max="5881" width="12.7109375" style="49" customWidth="1"/>
    <col min="5882" max="5882" width="10.85546875" style="49" customWidth="1"/>
    <col min="5883" max="5883" width="20.7109375" style="49" customWidth="1"/>
    <col min="5884" max="5884" width="24.7109375" style="49" customWidth="1"/>
    <col min="5885" max="5886" width="60.7109375" style="49" customWidth="1"/>
    <col min="5887" max="5888" width="45.7109375" style="49" customWidth="1"/>
    <col min="5889" max="5893" width="0" style="49" hidden="1" customWidth="1"/>
    <col min="5894" max="6132" width="9.140625" style="49"/>
    <col min="6133" max="6133" width="15.7109375" style="49" customWidth="1"/>
    <col min="6134" max="6134" width="9.5703125" style="49" customWidth="1"/>
    <col min="6135" max="6135" width="10.7109375" style="49" customWidth="1"/>
    <col min="6136" max="6136" width="15.7109375" style="49" customWidth="1"/>
    <col min="6137" max="6137" width="12.7109375" style="49" customWidth="1"/>
    <col min="6138" max="6138" width="10.85546875" style="49" customWidth="1"/>
    <col min="6139" max="6139" width="20.7109375" style="49" customWidth="1"/>
    <col min="6140" max="6140" width="24.7109375" style="49" customWidth="1"/>
    <col min="6141" max="6142" width="60.7109375" style="49" customWidth="1"/>
    <col min="6143" max="6144" width="45.7109375" style="49" customWidth="1"/>
    <col min="6145" max="6149" width="0" style="49" hidden="1" customWidth="1"/>
    <col min="6150" max="6388" width="9.140625" style="49"/>
    <col min="6389" max="6389" width="15.7109375" style="49" customWidth="1"/>
    <col min="6390" max="6390" width="9.5703125" style="49" customWidth="1"/>
    <col min="6391" max="6391" width="10.7109375" style="49" customWidth="1"/>
    <col min="6392" max="6392" width="15.7109375" style="49" customWidth="1"/>
    <col min="6393" max="6393" width="12.7109375" style="49" customWidth="1"/>
    <col min="6394" max="6394" width="10.85546875" style="49" customWidth="1"/>
    <col min="6395" max="6395" width="20.7109375" style="49" customWidth="1"/>
    <col min="6396" max="6396" width="24.7109375" style="49" customWidth="1"/>
    <col min="6397" max="6398" width="60.7109375" style="49" customWidth="1"/>
    <col min="6399" max="6400" width="45.7109375" style="49" customWidth="1"/>
    <col min="6401" max="6405" width="0" style="49" hidden="1" customWidth="1"/>
    <col min="6406" max="6644" width="9.140625" style="49"/>
    <col min="6645" max="6645" width="15.7109375" style="49" customWidth="1"/>
    <col min="6646" max="6646" width="9.5703125" style="49" customWidth="1"/>
    <col min="6647" max="6647" width="10.7109375" style="49" customWidth="1"/>
    <col min="6648" max="6648" width="15.7109375" style="49" customWidth="1"/>
    <col min="6649" max="6649" width="12.7109375" style="49" customWidth="1"/>
    <col min="6650" max="6650" width="10.85546875" style="49" customWidth="1"/>
    <col min="6651" max="6651" width="20.7109375" style="49" customWidth="1"/>
    <col min="6652" max="6652" width="24.7109375" style="49" customWidth="1"/>
    <col min="6653" max="6654" width="60.7109375" style="49" customWidth="1"/>
    <col min="6655" max="6656" width="45.7109375" style="49" customWidth="1"/>
    <col min="6657" max="6661" width="0" style="49" hidden="1" customWidth="1"/>
    <col min="6662" max="6900" width="9.140625" style="49"/>
    <col min="6901" max="6901" width="15.7109375" style="49" customWidth="1"/>
    <col min="6902" max="6902" width="9.5703125" style="49" customWidth="1"/>
    <col min="6903" max="6903" width="10.7109375" style="49" customWidth="1"/>
    <col min="6904" max="6904" width="15.7109375" style="49" customWidth="1"/>
    <col min="6905" max="6905" width="12.7109375" style="49" customWidth="1"/>
    <col min="6906" max="6906" width="10.85546875" style="49" customWidth="1"/>
    <col min="6907" max="6907" width="20.7109375" style="49" customWidth="1"/>
    <col min="6908" max="6908" width="24.7109375" style="49" customWidth="1"/>
    <col min="6909" max="6910" width="60.7109375" style="49" customWidth="1"/>
    <col min="6911" max="6912" width="45.7109375" style="49" customWidth="1"/>
    <col min="6913" max="6917" width="0" style="49" hidden="1" customWidth="1"/>
    <col min="6918" max="7156" width="9.140625" style="49"/>
    <col min="7157" max="7157" width="15.7109375" style="49" customWidth="1"/>
    <col min="7158" max="7158" width="9.5703125" style="49" customWidth="1"/>
    <col min="7159" max="7159" width="10.7109375" style="49" customWidth="1"/>
    <col min="7160" max="7160" width="15.7109375" style="49" customWidth="1"/>
    <col min="7161" max="7161" width="12.7109375" style="49" customWidth="1"/>
    <col min="7162" max="7162" width="10.85546875" style="49" customWidth="1"/>
    <col min="7163" max="7163" width="20.7109375" style="49" customWidth="1"/>
    <col min="7164" max="7164" width="24.7109375" style="49" customWidth="1"/>
    <col min="7165" max="7166" width="60.7109375" style="49" customWidth="1"/>
    <col min="7167" max="7168" width="45.7109375" style="49" customWidth="1"/>
    <col min="7169" max="7173" width="0" style="49" hidden="1" customWidth="1"/>
    <col min="7174" max="7412" width="9.140625" style="49"/>
    <col min="7413" max="7413" width="15.7109375" style="49" customWidth="1"/>
    <col min="7414" max="7414" width="9.5703125" style="49" customWidth="1"/>
    <col min="7415" max="7415" width="10.7109375" style="49" customWidth="1"/>
    <col min="7416" max="7416" width="15.7109375" style="49" customWidth="1"/>
    <col min="7417" max="7417" width="12.7109375" style="49" customWidth="1"/>
    <col min="7418" max="7418" width="10.85546875" style="49" customWidth="1"/>
    <col min="7419" max="7419" width="20.7109375" style="49" customWidth="1"/>
    <col min="7420" max="7420" width="24.7109375" style="49" customWidth="1"/>
    <col min="7421" max="7422" width="60.7109375" style="49" customWidth="1"/>
    <col min="7423" max="7424" width="45.7109375" style="49" customWidth="1"/>
    <col min="7425" max="7429" width="0" style="49" hidden="1" customWidth="1"/>
    <col min="7430" max="7668" width="9.140625" style="49"/>
    <col min="7669" max="7669" width="15.7109375" style="49" customWidth="1"/>
    <col min="7670" max="7670" width="9.5703125" style="49" customWidth="1"/>
    <col min="7671" max="7671" width="10.7109375" style="49" customWidth="1"/>
    <col min="7672" max="7672" width="15.7109375" style="49" customWidth="1"/>
    <col min="7673" max="7673" width="12.7109375" style="49" customWidth="1"/>
    <col min="7674" max="7674" width="10.85546875" style="49" customWidth="1"/>
    <col min="7675" max="7675" width="20.7109375" style="49" customWidth="1"/>
    <col min="7676" max="7676" width="24.7109375" style="49" customWidth="1"/>
    <col min="7677" max="7678" width="60.7109375" style="49" customWidth="1"/>
    <col min="7679" max="7680" width="45.7109375" style="49" customWidth="1"/>
    <col min="7681" max="7685" width="0" style="49" hidden="1" customWidth="1"/>
    <col min="7686" max="7924" width="9.140625" style="49"/>
    <col min="7925" max="7925" width="15.7109375" style="49" customWidth="1"/>
    <col min="7926" max="7926" width="9.5703125" style="49" customWidth="1"/>
    <col min="7927" max="7927" width="10.7109375" style="49" customWidth="1"/>
    <col min="7928" max="7928" width="15.7109375" style="49" customWidth="1"/>
    <col min="7929" max="7929" width="12.7109375" style="49" customWidth="1"/>
    <col min="7930" max="7930" width="10.85546875" style="49" customWidth="1"/>
    <col min="7931" max="7931" width="20.7109375" style="49" customWidth="1"/>
    <col min="7932" max="7932" width="24.7109375" style="49" customWidth="1"/>
    <col min="7933" max="7934" width="60.7109375" style="49" customWidth="1"/>
    <col min="7935" max="7936" width="45.7109375" style="49" customWidth="1"/>
    <col min="7937" max="7941" width="0" style="49" hidden="1" customWidth="1"/>
    <col min="7942" max="8180" width="9.140625" style="49"/>
    <col min="8181" max="8181" width="15.7109375" style="49" customWidth="1"/>
    <col min="8182" max="8182" width="9.5703125" style="49" customWidth="1"/>
    <col min="8183" max="8183" width="10.7109375" style="49" customWidth="1"/>
    <col min="8184" max="8184" width="15.7109375" style="49" customWidth="1"/>
    <col min="8185" max="8185" width="12.7109375" style="49" customWidth="1"/>
    <col min="8186" max="8186" width="10.85546875" style="49" customWidth="1"/>
    <col min="8187" max="8187" width="20.7109375" style="49" customWidth="1"/>
    <col min="8188" max="8188" width="24.7109375" style="49" customWidth="1"/>
    <col min="8189" max="8190" width="60.7109375" style="49" customWidth="1"/>
    <col min="8191" max="8192" width="45.7109375" style="49" customWidth="1"/>
    <col min="8193" max="8197" width="0" style="49" hidden="1" customWidth="1"/>
    <col min="8198" max="8436" width="9.140625" style="49"/>
    <col min="8437" max="8437" width="15.7109375" style="49" customWidth="1"/>
    <col min="8438" max="8438" width="9.5703125" style="49" customWidth="1"/>
    <col min="8439" max="8439" width="10.7109375" style="49" customWidth="1"/>
    <col min="8440" max="8440" width="15.7109375" style="49" customWidth="1"/>
    <col min="8441" max="8441" width="12.7109375" style="49" customWidth="1"/>
    <col min="8442" max="8442" width="10.85546875" style="49" customWidth="1"/>
    <col min="8443" max="8443" width="20.7109375" style="49" customWidth="1"/>
    <col min="8444" max="8444" width="24.7109375" style="49" customWidth="1"/>
    <col min="8445" max="8446" width="60.7109375" style="49" customWidth="1"/>
    <col min="8447" max="8448" width="45.7109375" style="49" customWidth="1"/>
    <col min="8449" max="8453" width="0" style="49" hidden="1" customWidth="1"/>
    <col min="8454" max="8692" width="9.140625" style="49"/>
    <col min="8693" max="8693" width="15.7109375" style="49" customWidth="1"/>
    <col min="8694" max="8694" width="9.5703125" style="49" customWidth="1"/>
    <col min="8695" max="8695" width="10.7109375" style="49" customWidth="1"/>
    <col min="8696" max="8696" width="15.7109375" style="49" customWidth="1"/>
    <col min="8697" max="8697" width="12.7109375" style="49" customWidth="1"/>
    <col min="8698" max="8698" width="10.85546875" style="49" customWidth="1"/>
    <col min="8699" max="8699" width="20.7109375" style="49" customWidth="1"/>
    <col min="8700" max="8700" width="24.7109375" style="49" customWidth="1"/>
    <col min="8701" max="8702" width="60.7109375" style="49" customWidth="1"/>
    <col min="8703" max="8704" width="45.7109375" style="49" customWidth="1"/>
    <col min="8705" max="8709" width="0" style="49" hidden="1" customWidth="1"/>
    <col min="8710" max="8948" width="9.140625" style="49"/>
    <col min="8949" max="8949" width="15.7109375" style="49" customWidth="1"/>
    <col min="8950" max="8950" width="9.5703125" style="49" customWidth="1"/>
    <col min="8951" max="8951" width="10.7109375" style="49" customWidth="1"/>
    <col min="8952" max="8952" width="15.7109375" style="49" customWidth="1"/>
    <col min="8953" max="8953" width="12.7109375" style="49" customWidth="1"/>
    <col min="8954" max="8954" width="10.85546875" style="49" customWidth="1"/>
    <col min="8955" max="8955" width="20.7109375" style="49" customWidth="1"/>
    <col min="8956" max="8956" width="24.7109375" style="49" customWidth="1"/>
    <col min="8957" max="8958" width="60.7109375" style="49" customWidth="1"/>
    <col min="8959" max="8960" width="45.7109375" style="49" customWidth="1"/>
    <col min="8961" max="8965" width="0" style="49" hidden="1" customWidth="1"/>
    <col min="8966" max="9204" width="9.140625" style="49"/>
    <col min="9205" max="9205" width="15.7109375" style="49" customWidth="1"/>
    <col min="9206" max="9206" width="9.5703125" style="49" customWidth="1"/>
    <col min="9207" max="9207" width="10.7109375" style="49" customWidth="1"/>
    <col min="9208" max="9208" width="15.7109375" style="49" customWidth="1"/>
    <col min="9209" max="9209" width="12.7109375" style="49" customWidth="1"/>
    <col min="9210" max="9210" width="10.85546875" style="49" customWidth="1"/>
    <col min="9211" max="9211" width="20.7109375" style="49" customWidth="1"/>
    <col min="9212" max="9212" width="24.7109375" style="49" customWidth="1"/>
    <col min="9213" max="9214" width="60.7109375" style="49" customWidth="1"/>
    <col min="9215" max="9216" width="45.7109375" style="49" customWidth="1"/>
    <col min="9217" max="9221" width="0" style="49" hidden="1" customWidth="1"/>
    <col min="9222" max="9460" width="9.140625" style="49"/>
    <col min="9461" max="9461" width="15.7109375" style="49" customWidth="1"/>
    <col min="9462" max="9462" width="9.5703125" style="49" customWidth="1"/>
    <col min="9463" max="9463" width="10.7109375" style="49" customWidth="1"/>
    <col min="9464" max="9464" width="15.7109375" style="49" customWidth="1"/>
    <col min="9465" max="9465" width="12.7109375" style="49" customWidth="1"/>
    <col min="9466" max="9466" width="10.85546875" style="49" customWidth="1"/>
    <col min="9467" max="9467" width="20.7109375" style="49" customWidth="1"/>
    <col min="9468" max="9468" width="24.7109375" style="49" customWidth="1"/>
    <col min="9469" max="9470" width="60.7109375" style="49" customWidth="1"/>
    <col min="9471" max="9472" width="45.7109375" style="49" customWidth="1"/>
    <col min="9473" max="9477" width="0" style="49" hidden="1" customWidth="1"/>
    <col min="9478" max="9716" width="9.140625" style="49"/>
    <col min="9717" max="9717" width="15.7109375" style="49" customWidth="1"/>
    <col min="9718" max="9718" width="9.5703125" style="49" customWidth="1"/>
    <col min="9719" max="9719" width="10.7109375" style="49" customWidth="1"/>
    <col min="9720" max="9720" width="15.7109375" style="49" customWidth="1"/>
    <col min="9721" max="9721" width="12.7109375" style="49" customWidth="1"/>
    <col min="9722" max="9722" width="10.85546875" style="49" customWidth="1"/>
    <col min="9723" max="9723" width="20.7109375" style="49" customWidth="1"/>
    <col min="9724" max="9724" width="24.7109375" style="49" customWidth="1"/>
    <col min="9725" max="9726" width="60.7109375" style="49" customWidth="1"/>
    <col min="9727" max="9728" width="45.7109375" style="49" customWidth="1"/>
    <col min="9729" max="9733" width="0" style="49" hidden="1" customWidth="1"/>
    <col min="9734" max="9972" width="9.140625" style="49"/>
    <col min="9973" max="9973" width="15.7109375" style="49" customWidth="1"/>
    <col min="9974" max="9974" width="9.5703125" style="49" customWidth="1"/>
    <col min="9975" max="9975" width="10.7109375" style="49" customWidth="1"/>
    <col min="9976" max="9976" width="15.7109375" style="49" customWidth="1"/>
    <col min="9977" max="9977" width="12.7109375" style="49" customWidth="1"/>
    <col min="9978" max="9978" width="10.85546875" style="49" customWidth="1"/>
    <col min="9979" max="9979" width="20.7109375" style="49" customWidth="1"/>
    <col min="9980" max="9980" width="24.7109375" style="49" customWidth="1"/>
    <col min="9981" max="9982" width="60.7109375" style="49" customWidth="1"/>
    <col min="9983" max="9984" width="45.7109375" style="49" customWidth="1"/>
    <col min="9985" max="9989" width="0" style="49" hidden="1" customWidth="1"/>
    <col min="9990" max="10228" width="9.140625" style="49"/>
    <col min="10229" max="10229" width="15.7109375" style="49" customWidth="1"/>
    <col min="10230" max="10230" width="9.5703125" style="49" customWidth="1"/>
    <col min="10231" max="10231" width="10.7109375" style="49" customWidth="1"/>
    <col min="10232" max="10232" width="15.7109375" style="49" customWidth="1"/>
    <col min="10233" max="10233" width="12.7109375" style="49" customWidth="1"/>
    <col min="10234" max="10234" width="10.85546875" style="49" customWidth="1"/>
    <col min="10235" max="10235" width="20.7109375" style="49" customWidth="1"/>
    <col min="10236" max="10236" width="24.7109375" style="49" customWidth="1"/>
    <col min="10237" max="10238" width="60.7109375" style="49" customWidth="1"/>
    <col min="10239" max="10240" width="45.7109375" style="49" customWidth="1"/>
    <col min="10241" max="10245" width="0" style="49" hidden="1" customWidth="1"/>
    <col min="10246" max="10484" width="9.140625" style="49"/>
    <col min="10485" max="10485" width="15.7109375" style="49" customWidth="1"/>
    <col min="10486" max="10486" width="9.5703125" style="49" customWidth="1"/>
    <col min="10487" max="10487" width="10.7109375" style="49" customWidth="1"/>
    <col min="10488" max="10488" width="15.7109375" style="49" customWidth="1"/>
    <col min="10489" max="10489" width="12.7109375" style="49" customWidth="1"/>
    <col min="10490" max="10490" width="10.85546875" style="49" customWidth="1"/>
    <col min="10491" max="10491" width="20.7109375" style="49" customWidth="1"/>
    <col min="10492" max="10492" width="24.7109375" style="49" customWidth="1"/>
    <col min="10493" max="10494" width="60.7109375" style="49" customWidth="1"/>
    <col min="10495" max="10496" width="45.7109375" style="49" customWidth="1"/>
    <col min="10497" max="10501" width="0" style="49" hidden="1" customWidth="1"/>
    <col min="10502" max="10740" width="9.140625" style="49"/>
    <col min="10741" max="10741" width="15.7109375" style="49" customWidth="1"/>
    <col min="10742" max="10742" width="9.5703125" style="49" customWidth="1"/>
    <col min="10743" max="10743" width="10.7109375" style="49" customWidth="1"/>
    <col min="10744" max="10744" width="15.7109375" style="49" customWidth="1"/>
    <col min="10745" max="10745" width="12.7109375" style="49" customWidth="1"/>
    <col min="10746" max="10746" width="10.85546875" style="49" customWidth="1"/>
    <col min="10747" max="10747" width="20.7109375" style="49" customWidth="1"/>
    <col min="10748" max="10748" width="24.7109375" style="49" customWidth="1"/>
    <col min="10749" max="10750" width="60.7109375" style="49" customWidth="1"/>
    <col min="10751" max="10752" width="45.7109375" style="49" customWidth="1"/>
    <col min="10753" max="10757" width="0" style="49" hidden="1" customWidth="1"/>
    <col min="10758" max="10996" width="9.140625" style="49"/>
    <col min="10997" max="10997" width="15.7109375" style="49" customWidth="1"/>
    <col min="10998" max="10998" width="9.5703125" style="49" customWidth="1"/>
    <col min="10999" max="10999" width="10.7109375" style="49" customWidth="1"/>
    <col min="11000" max="11000" width="15.7109375" style="49" customWidth="1"/>
    <col min="11001" max="11001" width="12.7109375" style="49" customWidth="1"/>
    <col min="11002" max="11002" width="10.85546875" style="49" customWidth="1"/>
    <col min="11003" max="11003" width="20.7109375" style="49" customWidth="1"/>
    <col min="11004" max="11004" width="24.7109375" style="49" customWidth="1"/>
    <col min="11005" max="11006" width="60.7109375" style="49" customWidth="1"/>
    <col min="11007" max="11008" width="45.7109375" style="49" customWidth="1"/>
    <col min="11009" max="11013" width="0" style="49" hidden="1" customWidth="1"/>
    <col min="11014" max="11252" width="9.140625" style="49"/>
    <col min="11253" max="11253" width="15.7109375" style="49" customWidth="1"/>
    <col min="11254" max="11254" width="9.5703125" style="49" customWidth="1"/>
    <col min="11255" max="11255" width="10.7109375" style="49" customWidth="1"/>
    <col min="11256" max="11256" width="15.7109375" style="49" customWidth="1"/>
    <col min="11257" max="11257" width="12.7109375" style="49" customWidth="1"/>
    <col min="11258" max="11258" width="10.85546875" style="49" customWidth="1"/>
    <col min="11259" max="11259" width="20.7109375" style="49" customWidth="1"/>
    <col min="11260" max="11260" width="24.7109375" style="49" customWidth="1"/>
    <col min="11261" max="11262" width="60.7109375" style="49" customWidth="1"/>
    <col min="11263" max="11264" width="45.7109375" style="49" customWidth="1"/>
    <col min="11265" max="11269" width="0" style="49" hidden="1" customWidth="1"/>
    <col min="11270" max="11508" width="9.140625" style="49"/>
    <col min="11509" max="11509" width="15.7109375" style="49" customWidth="1"/>
    <col min="11510" max="11510" width="9.5703125" style="49" customWidth="1"/>
    <col min="11511" max="11511" width="10.7109375" style="49" customWidth="1"/>
    <col min="11512" max="11512" width="15.7109375" style="49" customWidth="1"/>
    <col min="11513" max="11513" width="12.7109375" style="49" customWidth="1"/>
    <col min="11514" max="11514" width="10.85546875" style="49" customWidth="1"/>
    <col min="11515" max="11515" width="20.7109375" style="49" customWidth="1"/>
    <col min="11516" max="11516" width="24.7109375" style="49" customWidth="1"/>
    <col min="11517" max="11518" width="60.7109375" style="49" customWidth="1"/>
    <col min="11519" max="11520" width="45.7109375" style="49" customWidth="1"/>
    <col min="11521" max="11525" width="0" style="49" hidden="1" customWidth="1"/>
    <col min="11526" max="11764" width="9.140625" style="49"/>
    <col min="11765" max="11765" width="15.7109375" style="49" customWidth="1"/>
    <col min="11766" max="11766" width="9.5703125" style="49" customWidth="1"/>
    <col min="11767" max="11767" width="10.7109375" style="49" customWidth="1"/>
    <col min="11768" max="11768" width="15.7109375" style="49" customWidth="1"/>
    <col min="11769" max="11769" width="12.7109375" style="49" customWidth="1"/>
    <col min="11770" max="11770" width="10.85546875" style="49" customWidth="1"/>
    <col min="11771" max="11771" width="20.7109375" style="49" customWidth="1"/>
    <col min="11772" max="11772" width="24.7109375" style="49" customWidth="1"/>
    <col min="11773" max="11774" width="60.7109375" style="49" customWidth="1"/>
    <col min="11775" max="11776" width="45.7109375" style="49" customWidth="1"/>
    <col min="11777" max="11781" width="0" style="49" hidden="1" customWidth="1"/>
    <col min="11782" max="12020" width="9.140625" style="49"/>
    <col min="12021" max="12021" width="15.7109375" style="49" customWidth="1"/>
    <col min="12022" max="12022" width="9.5703125" style="49" customWidth="1"/>
    <col min="12023" max="12023" width="10.7109375" style="49" customWidth="1"/>
    <col min="12024" max="12024" width="15.7109375" style="49" customWidth="1"/>
    <col min="12025" max="12025" width="12.7109375" style="49" customWidth="1"/>
    <col min="12026" max="12026" width="10.85546875" style="49" customWidth="1"/>
    <col min="12027" max="12027" width="20.7109375" style="49" customWidth="1"/>
    <col min="12028" max="12028" width="24.7109375" style="49" customWidth="1"/>
    <col min="12029" max="12030" width="60.7109375" style="49" customWidth="1"/>
    <col min="12031" max="12032" width="45.7109375" style="49" customWidth="1"/>
    <col min="12033" max="12037" width="0" style="49" hidden="1" customWidth="1"/>
    <col min="12038" max="12276" width="9.140625" style="49"/>
    <col min="12277" max="12277" width="15.7109375" style="49" customWidth="1"/>
    <col min="12278" max="12278" width="9.5703125" style="49" customWidth="1"/>
    <col min="12279" max="12279" width="10.7109375" style="49" customWidth="1"/>
    <col min="12280" max="12280" width="15.7109375" style="49" customWidth="1"/>
    <col min="12281" max="12281" width="12.7109375" style="49" customWidth="1"/>
    <col min="12282" max="12282" width="10.85546875" style="49" customWidth="1"/>
    <col min="12283" max="12283" width="20.7109375" style="49" customWidth="1"/>
    <col min="12284" max="12284" width="24.7109375" style="49" customWidth="1"/>
    <col min="12285" max="12286" width="60.7109375" style="49" customWidth="1"/>
    <col min="12287" max="12288" width="45.7109375" style="49" customWidth="1"/>
    <col min="12289" max="12293" width="0" style="49" hidden="1" customWidth="1"/>
    <col min="12294" max="12532" width="9.140625" style="49"/>
    <col min="12533" max="12533" width="15.7109375" style="49" customWidth="1"/>
    <col min="12534" max="12534" width="9.5703125" style="49" customWidth="1"/>
    <col min="12535" max="12535" width="10.7109375" style="49" customWidth="1"/>
    <col min="12536" max="12536" width="15.7109375" style="49" customWidth="1"/>
    <col min="12537" max="12537" width="12.7109375" style="49" customWidth="1"/>
    <col min="12538" max="12538" width="10.85546875" style="49" customWidth="1"/>
    <col min="12539" max="12539" width="20.7109375" style="49" customWidth="1"/>
    <col min="12540" max="12540" width="24.7109375" style="49" customWidth="1"/>
    <col min="12541" max="12542" width="60.7109375" style="49" customWidth="1"/>
    <col min="12543" max="12544" width="45.7109375" style="49" customWidth="1"/>
    <col min="12545" max="12549" width="0" style="49" hidden="1" customWidth="1"/>
    <col min="12550" max="12788" width="9.140625" style="49"/>
    <col min="12789" max="12789" width="15.7109375" style="49" customWidth="1"/>
    <col min="12790" max="12790" width="9.5703125" style="49" customWidth="1"/>
    <col min="12791" max="12791" width="10.7109375" style="49" customWidth="1"/>
    <col min="12792" max="12792" width="15.7109375" style="49" customWidth="1"/>
    <col min="12793" max="12793" width="12.7109375" style="49" customWidth="1"/>
    <col min="12794" max="12794" width="10.85546875" style="49" customWidth="1"/>
    <col min="12795" max="12795" width="20.7109375" style="49" customWidth="1"/>
    <col min="12796" max="12796" width="24.7109375" style="49" customWidth="1"/>
    <col min="12797" max="12798" width="60.7109375" style="49" customWidth="1"/>
    <col min="12799" max="12800" width="45.7109375" style="49" customWidth="1"/>
    <col min="12801" max="12805" width="0" style="49" hidden="1" customWidth="1"/>
    <col min="12806" max="13044" width="9.140625" style="49"/>
    <col min="13045" max="13045" width="15.7109375" style="49" customWidth="1"/>
    <col min="13046" max="13046" width="9.5703125" style="49" customWidth="1"/>
    <col min="13047" max="13047" width="10.7109375" style="49" customWidth="1"/>
    <col min="13048" max="13048" width="15.7109375" style="49" customWidth="1"/>
    <col min="13049" max="13049" width="12.7109375" style="49" customWidth="1"/>
    <col min="13050" max="13050" width="10.85546875" style="49" customWidth="1"/>
    <col min="13051" max="13051" width="20.7109375" style="49" customWidth="1"/>
    <col min="13052" max="13052" width="24.7109375" style="49" customWidth="1"/>
    <col min="13053" max="13054" width="60.7109375" style="49" customWidth="1"/>
    <col min="13055" max="13056" width="45.7109375" style="49" customWidth="1"/>
    <col min="13057" max="13061" width="0" style="49" hidden="1" customWidth="1"/>
    <col min="13062" max="13300" width="9.140625" style="49"/>
    <col min="13301" max="13301" width="15.7109375" style="49" customWidth="1"/>
    <col min="13302" max="13302" width="9.5703125" style="49" customWidth="1"/>
    <col min="13303" max="13303" width="10.7109375" style="49" customWidth="1"/>
    <col min="13304" max="13304" width="15.7109375" style="49" customWidth="1"/>
    <col min="13305" max="13305" width="12.7109375" style="49" customWidth="1"/>
    <col min="13306" max="13306" width="10.85546875" style="49" customWidth="1"/>
    <col min="13307" max="13307" width="20.7109375" style="49" customWidth="1"/>
    <col min="13308" max="13308" width="24.7109375" style="49" customWidth="1"/>
    <col min="13309" max="13310" width="60.7109375" style="49" customWidth="1"/>
    <col min="13311" max="13312" width="45.7109375" style="49" customWidth="1"/>
    <col min="13313" max="13317" width="0" style="49" hidden="1" customWidth="1"/>
    <col min="13318" max="13556" width="9.140625" style="49"/>
    <col min="13557" max="13557" width="15.7109375" style="49" customWidth="1"/>
    <col min="13558" max="13558" width="9.5703125" style="49" customWidth="1"/>
    <col min="13559" max="13559" width="10.7109375" style="49" customWidth="1"/>
    <col min="13560" max="13560" width="15.7109375" style="49" customWidth="1"/>
    <col min="13561" max="13561" width="12.7109375" style="49" customWidth="1"/>
    <col min="13562" max="13562" width="10.85546875" style="49" customWidth="1"/>
    <col min="13563" max="13563" width="20.7109375" style="49" customWidth="1"/>
    <col min="13564" max="13564" width="24.7109375" style="49" customWidth="1"/>
    <col min="13565" max="13566" width="60.7109375" style="49" customWidth="1"/>
    <col min="13567" max="13568" width="45.7109375" style="49" customWidth="1"/>
    <col min="13569" max="13573" width="0" style="49" hidden="1" customWidth="1"/>
    <col min="13574" max="13812" width="9.140625" style="49"/>
    <col min="13813" max="13813" width="15.7109375" style="49" customWidth="1"/>
    <col min="13814" max="13814" width="9.5703125" style="49" customWidth="1"/>
    <col min="13815" max="13815" width="10.7109375" style="49" customWidth="1"/>
    <col min="13816" max="13816" width="15.7109375" style="49" customWidth="1"/>
    <col min="13817" max="13817" width="12.7109375" style="49" customWidth="1"/>
    <col min="13818" max="13818" width="10.85546875" style="49" customWidth="1"/>
    <col min="13819" max="13819" width="20.7109375" style="49" customWidth="1"/>
    <col min="13820" max="13820" width="24.7109375" style="49" customWidth="1"/>
    <col min="13821" max="13822" width="60.7109375" style="49" customWidth="1"/>
    <col min="13823" max="13824" width="45.7109375" style="49" customWidth="1"/>
    <col min="13825" max="13829" width="0" style="49" hidden="1" customWidth="1"/>
    <col min="13830" max="14068" width="9.140625" style="49"/>
    <col min="14069" max="14069" width="15.7109375" style="49" customWidth="1"/>
    <col min="14070" max="14070" width="9.5703125" style="49" customWidth="1"/>
    <col min="14071" max="14071" width="10.7109375" style="49" customWidth="1"/>
    <col min="14072" max="14072" width="15.7109375" style="49" customWidth="1"/>
    <col min="14073" max="14073" width="12.7109375" style="49" customWidth="1"/>
    <col min="14074" max="14074" width="10.85546875" style="49" customWidth="1"/>
    <col min="14075" max="14075" width="20.7109375" style="49" customWidth="1"/>
    <col min="14076" max="14076" width="24.7109375" style="49" customWidth="1"/>
    <col min="14077" max="14078" width="60.7109375" style="49" customWidth="1"/>
    <col min="14079" max="14080" width="45.7109375" style="49" customWidth="1"/>
    <col min="14081" max="14085" width="0" style="49" hidden="1" customWidth="1"/>
    <col min="14086" max="14324" width="9.140625" style="49"/>
    <col min="14325" max="14325" width="15.7109375" style="49" customWidth="1"/>
    <col min="14326" max="14326" width="9.5703125" style="49" customWidth="1"/>
    <col min="14327" max="14327" width="10.7109375" style="49" customWidth="1"/>
    <col min="14328" max="14328" width="15.7109375" style="49" customWidth="1"/>
    <col min="14329" max="14329" width="12.7109375" style="49" customWidth="1"/>
    <col min="14330" max="14330" width="10.85546875" style="49" customWidth="1"/>
    <col min="14331" max="14331" width="20.7109375" style="49" customWidth="1"/>
    <col min="14332" max="14332" width="24.7109375" style="49" customWidth="1"/>
    <col min="14333" max="14334" width="60.7109375" style="49" customWidth="1"/>
    <col min="14335" max="14336" width="45.7109375" style="49" customWidth="1"/>
    <col min="14337" max="14341" width="0" style="49" hidden="1" customWidth="1"/>
    <col min="14342" max="14580" width="9.140625" style="49"/>
    <col min="14581" max="14581" width="15.7109375" style="49" customWidth="1"/>
    <col min="14582" max="14582" width="9.5703125" style="49" customWidth="1"/>
    <col min="14583" max="14583" width="10.7109375" style="49" customWidth="1"/>
    <col min="14584" max="14584" width="15.7109375" style="49" customWidth="1"/>
    <col min="14585" max="14585" width="12.7109375" style="49" customWidth="1"/>
    <col min="14586" max="14586" width="10.85546875" style="49" customWidth="1"/>
    <col min="14587" max="14587" width="20.7109375" style="49" customWidth="1"/>
    <col min="14588" max="14588" width="24.7109375" style="49" customWidth="1"/>
    <col min="14589" max="14590" width="60.7109375" style="49" customWidth="1"/>
    <col min="14591" max="14592" width="45.7109375" style="49" customWidth="1"/>
    <col min="14593" max="14597" width="0" style="49" hidden="1" customWidth="1"/>
    <col min="14598" max="14836" width="9.140625" style="49"/>
    <col min="14837" max="14837" width="15.7109375" style="49" customWidth="1"/>
    <col min="14838" max="14838" width="9.5703125" style="49" customWidth="1"/>
    <col min="14839" max="14839" width="10.7109375" style="49" customWidth="1"/>
    <col min="14840" max="14840" width="15.7109375" style="49" customWidth="1"/>
    <col min="14841" max="14841" width="12.7109375" style="49" customWidth="1"/>
    <col min="14842" max="14842" width="10.85546875" style="49" customWidth="1"/>
    <col min="14843" max="14843" width="20.7109375" style="49" customWidth="1"/>
    <col min="14844" max="14844" width="24.7109375" style="49" customWidth="1"/>
    <col min="14845" max="14846" width="60.7109375" style="49" customWidth="1"/>
    <col min="14847" max="14848" width="45.7109375" style="49" customWidth="1"/>
    <col min="14849" max="14853" width="0" style="49" hidden="1" customWidth="1"/>
    <col min="14854" max="15092" width="9.140625" style="49"/>
    <col min="15093" max="15093" width="15.7109375" style="49" customWidth="1"/>
    <col min="15094" max="15094" width="9.5703125" style="49" customWidth="1"/>
    <col min="15095" max="15095" width="10.7109375" style="49" customWidth="1"/>
    <col min="15096" max="15096" width="15.7109375" style="49" customWidth="1"/>
    <col min="15097" max="15097" width="12.7109375" style="49" customWidth="1"/>
    <col min="15098" max="15098" width="10.85546875" style="49" customWidth="1"/>
    <col min="15099" max="15099" width="20.7109375" style="49" customWidth="1"/>
    <col min="15100" max="15100" width="24.7109375" style="49" customWidth="1"/>
    <col min="15101" max="15102" width="60.7109375" style="49" customWidth="1"/>
    <col min="15103" max="15104" width="45.7109375" style="49" customWidth="1"/>
    <col min="15105" max="15109" width="0" style="49" hidden="1" customWidth="1"/>
    <col min="15110" max="15348" width="9.140625" style="49"/>
    <col min="15349" max="15349" width="15.7109375" style="49" customWidth="1"/>
    <col min="15350" max="15350" width="9.5703125" style="49" customWidth="1"/>
    <col min="15351" max="15351" width="10.7109375" style="49" customWidth="1"/>
    <col min="15352" max="15352" width="15.7109375" style="49" customWidth="1"/>
    <col min="15353" max="15353" width="12.7109375" style="49" customWidth="1"/>
    <col min="15354" max="15354" width="10.85546875" style="49" customWidth="1"/>
    <col min="15355" max="15355" width="20.7109375" style="49" customWidth="1"/>
    <col min="15356" max="15356" width="24.7109375" style="49" customWidth="1"/>
    <col min="15357" max="15358" width="60.7109375" style="49" customWidth="1"/>
    <col min="15359" max="15360" width="45.7109375" style="49" customWidth="1"/>
    <col min="15361" max="15365" width="0" style="49" hidden="1" customWidth="1"/>
    <col min="15366" max="15604" width="9.140625" style="49"/>
    <col min="15605" max="15605" width="15.7109375" style="49" customWidth="1"/>
    <col min="15606" max="15606" width="9.5703125" style="49" customWidth="1"/>
    <col min="15607" max="15607" width="10.7109375" style="49" customWidth="1"/>
    <col min="15608" max="15608" width="15.7109375" style="49" customWidth="1"/>
    <col min="15609" max="15609" width="12.7109375" style="49" customWidth="1"/>
    <col min="15610" max="15610" width="10.85546875" style="49" customWidth="1"/>
    <col min="15611" max="15611" width="20.7109375" style="49" customWidth="1"/>
    <col min="15612" max="15612" width="24.7109375" style="49" customWidth="1"/>
    <col min="15613" max="15614" width="60.7109375" style="49" customWidth="1"/>
    <col min="15615" max="15616" width="45.7109375" style="49" customWidth="1"/>
    <col min="15617" max="15621" width="0" style="49" hidden="1" customWidth="1"/>
    <col min="15622" max="15860" width="9.140625" style="49"/>
    <col min="15861" max="15861" width="15.7109375" style="49" customWidth="1"/>
    <col min="15862" max="15862" width="9.5703125" style="49" customWidth="1"/>
    <col min="15863" max="15863" width="10.7109375" style="49" customWidth="1"/>
    <col min="15864" max="15864" width="15.7109375" style="49" customWidth="1"/>
    <col min="15865" max="15865" width="12.7109375" style="49" customWidth="1"/>
    <col min="15866" max="15866" width="10.85546875" style="49" customWidth="1"/>
    <col min="15867" max="15867" width="20.7109375" style="49" customWidth="1"/>
    <col min="15868" max="15868" width="24.7109375" style="49" customWidth="1"/>
    <col min="15869" max="15870" width="60.7109375" style="49" customWidth="1"/>
    <col min="15871" max="15872" width="45.7109375" style="49" customWidth="1"/>
    <col min="15873" max="15877" width="0" style="49" hidden="1" customWidth="1"/>
    <col min="15878" max="16116" width="9.140625" style="49"/>
    <col min="16117" max="16117" width="15.7109375" style="49" customWidth="1"/>
    <col min="16118" max="16118" width="9.5703125" style="49" customWidth="1"/>
    <col min="16119" max="16119" width="10.7109375" style="49" customWidth="1"/>
    <col min="16120" max="16120" width="15.7109375" style="49" customWidth="1"/>
    <col min="16121" max="16121" width="12.7109375" style="49" customWidth="1"/>
    <col min="16122" max="16122" width="10.85546875" style="49" customWidth="1"/>
    <col min="16123" max="16123" width="20.7109375" style="49" customWidth="1"/>
    <col min="16124" max="16124" width="24.7109375" style="49" customWidth="1"/>
    <col min="16125" max="16126" width="60.7109375" style="49" customWidth="1"/>
    <col min="16127" max="16128" width="45.7109375" style="49" customWidth="1"/>
    <col min="16129" max="16133" width="0" style="49" hidden="1" customWidth="1"/>
    <col min="16134" max="16384" width="9.140625" style="49"/>
  </cols>
  <sheetData>
    <row r="1" spans="1:8" ht="20.25" customHeight="1">
      <c r="B1" s="215" t="s">
        <v>171</v>
      </c>
      <c r="C1" s="215"/>
      <c r="D1" s="215"/>
      <c r="E1" s="215"/>
      <c r="F1" s="215"/>
      <c r="G1" s="215"/>
      <c r="H1" s="215"/>
    </row>
    <row r="2" spans="1:8" s="58" customFormat="1" ht="18">
      <c r="B2" s="91" t="s">
        <v>443</v>
      </c>
      <c r="C2" s="91"/>
      <c r="D2" s="192"/>
      <c r="E2" s="91"/>
      <c r="F2" s="60"/>
      <c r="G2" s="61"/>
      <c r="H2" s="61"/>
    </row>
    <row r="3" spans="1:8" s="62" customFormat="1" ht="16.5" thickBot="1">
      <c r="B3" s="79" t="s">
        <v>6</v>
      </c>
      <c r="C3" s="79" t="s">
        <v>7</v>
      </c>
      <c r="D3" s="191" t="s">
        <v>1</v>
      </c>
      <c r="E3" s="79" t="s">
        <v>8</v>
      </c>
      <c r="F3" s="81" t="s">
        <v>9</v>
      </c>
      <c r="G3" s="82" t="s">
        <v>10</v>
      </c>
      <c r="H3" s="82" t="s">
        <v>11</v>
      </c>
    </row>
    <row r="4" spans="1:8">
      <c r="B4" s="77" t="s">
        <v>377</v>
      </c>
    </row>
    <row r="5" spans="1:8">
      <c r="B5" s="77" t="s">
        <v>442</v>
      </c>
    </row>
    <row r="6" spans="1:8" ht="43.5" customHeight="1">
      <c r="A6" s="63"/>
      <c r="B6" s="78"/>
      <c r="C6" s="190">
        <v>1</v>
      </c>
      <c r="D6" s="180" t="s">
        <v>441</v>
      </c>
      <c r="E6" s="154" t="s">
        <v>15</v>
      </c>
      <c r="F6" s="172">
        <v>1</v>
      </c>
      <c r="G6" s="68"/>
      <c r="H6" s="68">
        <f>F6*G6</f>
        <v>0</v>
      </c>
    </row>
    <row r="7" spans="1:8" ht="44.25" customHeight="1">
      <c r="B7" s="77"/>
      <c r="C7" s="190">
        <v>2</v>
      </c>
      <c r="D7" s="189" t="s">
        <v>440</v>
      </c>
      <c r="E7" s="154" t="s">
        <v>15</v>
      </c>
      <c r="F7" s="172">
        <v>1</v>
      </c>
      <c r="G7" s="76"/>
      <c r="H7" s="76">
        <f>F7*G7</f>
        <v>0</v>
      </c>
    </row>
    <row r="8" spans="1:8" ht="131.25" customHeight="1">
      <c r="B8" s="77"/>
      <c r="C8" s="190">
        <v>3</v>
      </c>
      <c r="D8" s="189" t="s">
        <v>439</v>
      </c>
      <c r="E8" s="154" t="s">
        <v>15</v>
      </c>
      <c r="F8" s="172">
        <v>1</v>
      </c>
      <c r="G8" s="76"/>
      <c r="H8" s="76"/>
    </row>
    <row r="9" spans="1:8" ht="30.75" customHeight="1">
      <c r="B9" s="77"/>
      <c r="C9" s="188">
        <v>4</v>
      </c>
      <c r="D9" s="184" t="s">
        <v>438</v>
      </c>
      <c r="E9" s="152" t="s">
        <v>15</v>
      </c>
      <c r="F9" s="169">
        <v>2</v>
      </c>
      <c r="G9" s="71"/>
      <c r="H9" s="71">
        <f>F9*G9</f>
        <v>0</v>
      </c>
    </row>
    <row r="10" spans="1:8">
      <c r="B10" s="77"/>
      <c r="C10" s="150"/>
      <c r="D10" s="187"/>
      <c r="E10" s="150"/>
      <c r="F10" s="175"/>
      <c r="G10" s="72" t="s">
        <v>2</v>
      </c>
      <c r="H10" s="72">
        <f>SUM(H6:H9)</f>
        <v>0</v>
      </c>
    </row>
    <row r="11" spans="1:8">
      <c r="B11" s="77"/>
      <c r="C11" s="150"/>
      <c r="D11" s="187"/>
      <c r="E11" s="150"/>
      <c r="F11" s="175"/>
      <c r="G11" s="72"/>
      <c r="H11" s="72"/>
    </row>
    <row r="12" spans="1:8">
      <c r="B12" s="77"/>
      <c r="C12" s="150"/>
      <c r="D12" s="187"/>
      <c r="E12" s="150"/>
      <c r="F12" s="175"/>
      <c r="G12" s="72"/>
      <c r="H12" s="72"/>
    </row>
    <row r="13" spans="1:8">
      <c r="B13" s="77"/>
      <c r="C13" s="150"/>
      <c r="D13" s="187"/>
      <c r="E13" s="150"/>
      <c r="F13" s="175"/>
      <c r="G13" s="72"/>
      <c r="H13" s="72"/>
    </row>
    <row r="14" spans="1:8">
      <c r="A14" s="63"/>
      <c r="B14" s="78" t="s">
        <v>437</v>
      </c>
      <c r="C14" s="146"/>
      <c r="D14" s="183"/>
      <c r="E14" s="146"/>
      <c r="F14" s="175"/>
      <c r="G14" s="74"/>
      <c r="H14" s="74"/>
    </row>
    <row r="15" spans="1:8" ht="29.25" customHeight="1">
      <c r="A15" s="63"/>
      <c r="B15" s="78"/>
      <c r="C15" s="186">
        <v>1</v>
      </c>
      <c r="D15" s="180" t="s">
        <v>436</v>
      </c>
      <c r="E15" s="148" t="s">
        <v>19</v>
      </c>
      <c r="F15" s="172">
        <v>50</v>
      </c>
      <c r="G15" s="68"/>
      <c r="H15" s="68">
        <f>F15*G15</f>
        <v>0</v>
      </c>
    </row>
    <row r="16" spans="1:8" ht="29.25" customHeight="1">
      <c r="A16" s="63"/>
      <c r="B16" s="78"/>
      <c r="C16" s="186">
        <v>2</v>
      </c>
      <c r="D16" s="180" t="s">
        <v>435</v>
      </c>
      <c r="E16" s="148" t="s">
        <v>15</v>
      </c>
      <c r="F16" s="172">
        <v>2</v>
      </c>
      <c r="G16" s="68"/>
      <c r="H16" s="68">
        <f>F16*G16</f>
        <v>0</v>
      </c>
    </row>
    <row r="17" spans="1:8" ht="17.25" customHeight="1">
      <c r="A17" s="63"/>
      <c r="B17" s="78"/>
      <c r="C17" s="185">
        <v>3</v>
      </c>
      <c r="D17" s="184" t="s">
        <v>434</v>
      </c>
      <c r="E17" s="152" t="s">
        <v>15</v>
      </c>
      <c r="F17" s="169">
        <v>10</v>
      </c>
      <c r="G17" s="71"/>
      <c r="H17" s="71">
        <f>F17*G17</f>
        <v>0</v>
      </c>
    </row>
    <row r="18" spans="1:8">
      <c r="A18" s="63"/>
      <c r="B18" s="78"/>
      <c r="C18" s="146"/>
      <c r="D18" s="183"/>
      <c r="E18" s="146"/>
      <c r="F18" s="176"/>
      <c r="G18" s="50" t="s">
        <v>2</v>
      </c>
      <c r="H18" s="50">
        <f>SUM(H15:H17)</f>
        <v>0</v>
      </c>
    </row>
    <row r="19" spans="1:8">
      <c r="A19" s="63"/>
      <c r="B19" s="78"/>
      <c r="C19" s="146"/>
      <c r="D19" s="183"/>
      <c r="E19" s="146"/>
      <c r="F19" s="176"/>
      <c r="G19" s="50"/>
      <c r="H19" s="50"/>
    </row>
    <row r="20" spans="1:8">
      <c r="A20" s="63"/>
      <c r="B20" s="78"/>
      <c r="C20" s="146"/>
      <c r="D20" s="183"/>
      <c r="E20" s="146"/>
      <c r="F20" s="176"/>
      <c r="G20" s="50"/>
      <c r="H20" s="50"/>
    </row>
    <row r="21" spans="1:8">
      <c r="A21" s="63"/>
      <c r="B21" s="78"/>
      <c r="C21" s="146"/>
      <c r="D21" s="183"/>
      <c r="E21" s="146"/>
      <c r="F21" s="176"/>
      <c r="G21" s="50"/>
      <c r="H21" s="50"/>
    </row>
    <row r="22" spans="1:8">
      <c r="A22" s="63"/>
      <c r="B22" s="78" t="s">
        <v>376</v>
      </c>
      <c r="C22" s="64"/>
      <c r="D22" s="177"/>
      <c r="E22" s="64"/>
      <c r="F22" s="176"/>
      <c r="G22" s="74"/>
      <c r="H22" s="74"/>
    </row>
    <row r="23" spans="1:8">
      <c r="A23" s="63"/>
      <c r="B23" s="78" t="s">
        <v>433</v>
      </c>
      <c r="C23" s="64"/>
      <c r="D23" s="177"/>
      <c r="E23" s="64"/>
      <c r="F23" s="176"/>
      <c r="G23" s="74"/>
      <c r="H23" s="74"/>
    </row>
    <row r="24" spans="1:8" ht="30.75" customHeight="1">
      <c r="A24" s="63"/>
      <c r="B24" s="145"/>
      <c r="C24" s="65" t="s">
        <v>392</v>
      </c>
      <c r="D24" s="182" t="s">
        <v>220</v>
      </c>
      <c r="E24" s="65" t="s">
        <v>24</v>
      </c>
      <c r="F24" s="179">
        <v>85</v>
      </c>
      <c r="G24" s="68"/>
      <c r="H24" s="68">
        <f>F24*G24</f>
        <v>0</v>
      </c>
    </row>
    <row r="25" spans="1:8" ht="38.25">
      <c r="A25" s="63"/>
      <c r="B25" s="78"/>
      <c r="C25" s="181">
        <v>2</v>
      </c>
      <c r="D25" s="207" t="s">
        <v>432</v>
      </c>
      <c r="E25" s="148" t="s">
        <v>24</v>
      </c>
      <c r="F25" s="179">
        <v>240</v>
      </c>
      <c r="G25" s="68"/>
      <c r="H25" s="68">
        <f>F25*G25</f>
        <v>0</v>
      </c>
    </row>
    <row r="26" spans="1:8" ht="38.25">
      <c r="A26" s="63"/>
      <c r="B26" s="78"/>
      <c r="C26" s="181">
        <v>2</v>
      </c>
      <c r="D26" s="207" t="s">
        <v>679</v>
      </c>
      <c r="E26" s="148" t="s">
        <v>24</v>
      </c>
      <c r="F26" s="179">
        <v>30</v>
      </c>
      <c r="G26" s="68"/>
      <c r="H26" s="68">
        <f>F26*G26</f>
        <v>0</v>
      </c>
    </row>
    <row r="27" spans="1:8" ht="38.25">
      <c r="A27" s="63"/>
      <c r="B27" s="78"/>
      <c r="C27" s="181">
        <v>2</v>
      </c>
      <c r="D27" s="207" t="s">
        <v>680</v>
      </c>
      <c r="E27" s="148" t="s">
        <v>24</v>
      </c>
      <c r="F27" s="179">
        <v>70</v>
      </c>
      <c r="G27" s="68"/>
      <c r="H27" s="68">
        <f>F27*G27</f>
        <v>0</v>
      </c>
    </row>
    <row r="28" spans="1:8" ht="25.5">
      <c r="A28" s="63"/>
      <c r="B28" s="78"/>
      <c r="C28" s="53" t="s">
        <v>389</v>
      </c>
      <c r="D28" s="208" t="s">
        <v>681</v>
      </c>
      <c r="E28" s="53" t="s">
        <v>19</v>
      </c>
      <c r="F28" s="178">
        <v>165</v>
      </c>
      <c r="G28" s="55"/>
      <c r="H28" s="55">
        <f>F28*G28</f>
        <v>0</v>
      </c>
    </row>
    <row r="29" spans="1:8">
      <c r="A29" s="63"/>
      <c r="B29" s="78"/>
      <c r="C29" s="64"/>
      <c r="D29" s="177"/>
      <c r="E29" s="64"/>
      <c r="F29" s="176"/>
      <c r="G29" s="50" t="s">
        <v>2</v>
      </c>
      <c r="H29" s="50">
        <f>SUM(H24:H28)</f>
        <v>0</v>
      </c>
    </row>
    <row r="30" spans="1:8">
      <c r="A30" s="63"/>
      <c r="B30" s="78"/>
      <c r="C30" s="64"/>
      <c r="D30" s="177"/>
      <c r="E30" s="64"/>
      <c r="F30" s="176"/>
      <c r="G30" s="50"/>
      <c r="H30" s="50"/>
    </row>
    <row r="31" spans="1:8">
      <c r="A31" s="63"/>
      <c r="B31" s="78"/>
      <c r="C31" s="64"/>
      <c r="D31" s="177"/>
      <c r="E31" s="64"/>
      <c r="F31" s="176"/>
      <c r="G31" s="50"/>
      <c r="H31" s="50"/>
    </row>
    <row r="32" spans="1:8">
      <c r="B32" s="77" t="s">
        <v>431</v>
      </c>
      <c r="F32" s="175"/>
    </row>
    <row r="33" spans="2:8" ht="30" customHeight="1">
      <c r="B33" s="77"/>
      <c r="C33" s="97" t="s">
        <v>392</v>
      </c>
      <c r="D33" s="170" t="s">
        <v>430</v>
      </c>
      <c r="E33" s="97" t="s">
        <v>24</v>
      </c>
      <c r="F33" s="169">
        <v>565.6</v>
      </c>
      <c r="G33" s="71"/>
      <c r="H33" s="71">
        <f>F33*G33</f>
        <v>0</v>
      </c>
    </row>
    <row r="34" spans="2:8" ht="54" customHeight="1">
      <c r="B34" s="77"/>
      <c r="C34" s="97" t="s">
        <v>391</v>
      </c>
      <c r="D34" s="170" t="s">
        <v>429</v>
      </c>
      <c r="E34" s="97" t="s">
        <v>19</v>
      </c>
      <c r="F34" s="169">
        <v>790</v>
      </c>
      <c r="G34" s="71"/>
      <c r="H34" s="71">
        <f>F34*G34</f>
        <v>0</v>
      </c>
    </row>
    <row r="35" spans="2:8">
      <c r="B35" s="77"/>
      <c r="F35" s="175"/>
      <c r="G35" s="72" t="s">
        <v>2</v>
      </c>
      <c r="H35" s="72">
        <f>SUM(H33:H34)</f>
        <v>0</v>
      </c>
    </row>
    <row r="36" spans="2:8">
      <c r="B36" s="77"/>
      <c r="F36" s="175"/>
      <c r="G36" s="72"/>
      <c r="H36" s="72"/>
    </row>
    <row r="37" spans="2:8">
      <c r="B37" s="77"/>
      <c r="F37" s="175"/>
      <c r="G37" s="72"/>
      <c r="H37" s="72"/>
    </row>
    <row r="38" spans="2:8">
      <c r="B38" s="77" t="s">
        <v>428</v>
      </c>
      <c r="F38" s="175"/>
    </row>
    <row r="39" spans="2:8" ht="31.5" customHeight="1">
      <c r="B39" s="77"/>
      <c r="C39" s="96" t="s">
        <v>392</v>
      </c>
      <c r="D39" s="173" t="s">
        <v>57</v>
      </c>
      <c r="E39" s="96" t="s">
        <v>19</v>
      </c>
      <c r="F39" s="172">
        <v>170</v>
      </c>
      <c r="G39" s="76"/>
      <c r="H39" s="76">
        <f>F39*G39</f>
        <v>0</v>
      </c>
    </row>
    <row r="40" spans="2:8" ht="16.5" customHeight="1">
      <c r="B40" s="77"/>
      <c r="C40" s="97" t="s">
        <v>391</v>
      </c>
      <c r="D40" s="170" t="s">
        <v>28</v>
      </c>
      <c r="E40" s="97" t="s">
        <v>19</v>
      </c>
      <c r="F40" s="169">
        <v>150</v>
      </c>
      <c r="G40" s="71"/>
      <c r="H40" s="71">
        <f>F40*G40</f>
        <v>0</v>
      </c>
    </row>
    <row r="41" spans="2:8">
      <c r="B41" s="77"/>
      <c r="F41" s="175"/>
      <c r="G41" s="72" t="s">
        <v>2</v>
      </c>
      <c r="H41" s="72">
        <f>SUM(H39:H40)</f>
        <v>0</v>
      </c>
    </row>
    <row r="42" spans="2:8">
      <c r="B42" s="77"/>
      <c r="F42" s="175"/>
      <c r="G42" s="72"/>
      <c r="H42" s="72"/>
    </row>
    <row r="43" spans="2:8">
      <c r="B43" s="77"/>
      <c r="F43" s="175"/>
      <c r="G43" s="72"/>
      <c r="H43" s="72"/>
    </row>
    <row r="44" spans="2:8">
      <c r="B44" s="77" t="s">
        <v>427</v>
      </c>
      <c r="F44" s="175"/>
    </row>
    <row r="45" spans="2:8" ht="54.75" customHeight="1">
      <c r="B45" s="77"/>
      <c r="C45" s="96" t="s">
        <v>392</v>
      </c>
      <c r="D45" s="173" t="s">
        <v>426</v>
      </c>
      <c r="E45" s="96" t="s">
        <v>20</v>
      </c>
      <c r="F45" s="172">
        <v>52</v>
      </c>
      <c r="G45" s="76"/>
      <c r="H45" s="76">
        <f>F45*G45</f>
        <v>0</v>
      </c>
    </row>
    <row r="46" spans="2:8" ht="25.5">
      <c r="B46" s="77"/>
      <c r="C46" s="96" t="s">
        <v>391</v>
      </c>
      <c r="D46" s="173" t="s">
        <v>425</v>
      </c>
      <c r="E46" s="96" t="s">
        <v>20</v>
      </c>
      <c r="F46" s="172">
        <v>2</v>
      </c>
      <c r="G46" s="76"/>
      <c r="H46" s="76">
        <f>F46*G46</f>
        <v>0</v>
      </c>
    </row>
    <row r="47" spans="2:8">
      <c r="B47" s="77"/>
      <c r="C47" s="97" t="s">
        <v>389</v>
      </c>
      <c r="D47" s="171" t="s">
        <v>424</v>
      </c>
      <c r="E47" s="97" t="s">
        <v>15</v>
      </c>
      <c r="F47" s="169">
        <v>4</v>
      </c>
      <c r="G47" s="71"/>
      <c r="H47" s="71">
        <f>F47*G47</f>
        <v>0</v>
      </c>
    </row>
    <row r="48" spans="2:8">
      <c r="B48" s="77"/>
      <c r="F48" s="175"/>
      <c r="G48" s="72" t="s">
        <v>2</v>
      </c>
      <c r="H48" s="72">
        <f>SUM(H45:H47)</f>
        <v>0</v>
      </c>
    </row>
    <row r="49" spans="2:8">
      <c r="B49" s="77"/>
      <c r="F49" s="175"/>
      <c r="G49" s="72"/>
      <c r="H49" s="72"/>
    </row>
    <row r="50" spans="2:8">
      <c r="B50" s="77"/>
      <c r="F50" s="175"/>
      <c r="G50" s="72"/>
      <c r="H50" s="72"/>
    </row>
    <row r="51" spans="2:8">
      <c r="B51" s="77"/>
      <c r="F51" s="175"/>
      <c r="G51" s="72"/>
      <c r="H51" s="72"/>
    </row>
    <row r="52" spans="2:8">
      <c r="B52" s="77" t="s">
        <v>371</v>
      </c>
      <c r="F52" s="175"/>
    </row>
    <row r="53" spans="2:8">
      <c r="B53" s="77" t="s">
        <v>423</v>
      </c>
      <c r="F53" s="175"/>
    </row>
    <row r="54" spans="2:8" ht="25.5">
      <c r="B54" s="77"/>
      <c r="C54" s="96" t="s">
        <v>392</v>
      </c>
      <c r="D54" s="173" t="s">
        <v>422</v>
      </c>
      <c r="E54" s="96" t="s">
        <v>19</v>
      </c>
      <c r="F54" s="172">
        <v>270</v>
      </c>
      <c r="G54" s="76"/>
      <c r="H54" s="76">
        <f>F54*G54</f>
        <v>0</v>
      </c>
    </row>
    <row r="55" spans="2:8" ht="30" customHeight="1">
      <c r="B55" s="77"/>
      <c r="C55" s="96" t="s">
        <v>391</v>
      </c>
      <c r="D55" s="173" t="s">
        <v>421</v>
      </c>
      <c r="E55" s="96" t="s">
        <v>19</v>
      </c>
      <c r="F55" s="172">
        <v>90</v>
      </c>
      <c r="G55" s="76"/>
      <c r="H55" s="76">
        <f>F55*G55</f>
        <v>0</v>
      </c>
    </row>
    <row r="56" spans="2:8" ht="30" customHeight="1">
      <c r="B56" s="77"/>
      <c r="C56" s="96" t="s">
        <v>389</v>
      </c>
      <c r="D56" s="173" t="s">
        <v>420</v>
      </c>
      <c r="E56" s="96" t="s">
        <v>19</v>
      </c>
      <c r="F56" s="172">
        <v>270</v>
      </c>
      <c r="G56" s="76"/>
      <c r="H56" s="76">
        <f>F56*G56</f>
        <v>0</v>
      </c>
    </row>
    <row r="57" spans="2:8" ht="38.25">
      <c r="B57" s="77"/>
      <c r="C57" s="97" t="s">
        <v>387</v>
      </c>
      <c r="D57" s="170" t="s">
        <v>419</v>
      </c>
      <c r="E57" s="97" t="s">
        <v>20</v>
      </c>
      <c r="F57" s="169">
        <v>215</v>
      </c>
      <c r="G57" s="71"/>
      <c r="H57" s="71">
        <f>F57*G57</f>
        <v>0</v>
      </c>
    </row>
    <row r="58" spans="2:8">
      <c r="B58" s="77"/>
      <c r="F58" s="175"/>
      <c r="G58" s="72" t="s">
        <v>2</v>
      </c>
      <c r="H58" s="72">
        <f>SUM(H54:H57)</f>
        <v>0</v>
      </c>
    </row>
    <row r="59" spans="2:8">
      <c r="B59" s="77"/>
      <c r="F59" s="175"/>
      <c r="G59" s="72"/>
      <c r="H59" s="72"/>
    </row>
    <row r="60" spans="2:8">
      <c r="B60" s="77"/>
      <c r="F60" s="175"/>
      <c r="G60" s="72"/>
      <c r="H60" s="72"/>
    </row>
    <row r="61" spans="2:8">
      <c r="F61" s="175"/>
    </row>
    <row r="62" spans="2:8">
      <c r="B62" s="77" t="s">
        <v>369</v>
      </c>
      <c r="F62" s="175"/>
    </row>
    <row r="63" spans="2:8" ht="38.25">
      <c r="B63" s="77"/>
      <c r="C63" s="97" t="s">
        <v>392</v>
      </c>
      <c r="D63" s="170" t="s">
        <v>418</v>
      </c>
      <c r="E63" s="97" t="s">
        <v>401</v>
      </c>
      <c r="F63" s="216">
        <v>123035</v>
      </c>
      <c r="G63" s="71"/>
      <c r="H63" s="71">
        <f>F63*G63</f>
        <v>0</v>
      </c>
    </row>
    <row r="64" spans="2:8">
      <c r="B64" s="77"/>
      <c r="F64" s="175"/>
      <c r="G64" s="72" t="s">
        <v>2</v>
      </c>
      <c r="H64" s="72">
        <f>SUM(H63:H63)</f>
        <v>0</v>
      </c>
    </row>
    <row r="65" spans="2:8">
      <c r="B65" s="77"/>
      <c r="F65" s="175"/>
      <c r="G65" s="72"/>
      <c r="H65" s="72"/>
    </row>
    <row r="66" spans="2:8">
      <c r="B66" s="77"/>
      <c r="F66" s="175"/>
      <c r="G66" s="72"/>
      <c r="H66" s="72"/>
    </row>
    <row r="67" spans="2:8">
      <c r="F67" s="175"/>
    </row>
    <row r="68" spans="2:8">
      <c r="B68" s="77" t="s">
        <v>368</v>
      </c>
      <c r="F68" s="175"/>
    </row>
    <row r="69" spans="2:8">
      <c r="B69" s="77" t="s">
        <v>417</v>
      </c>
      <c r="F69" s="175"/>
    </row>
    <row r="70" spans="2:8" ht="31.5" customHeight="1">
      <c r="B70" s="77"/>
      <c r="C70" s="96" t="s">
        <v>392</v>
      </c>
      <c r="D70" s="173" t="s">
        <v>416</v>
      </c>
      <c r="E70" s="96" t="s">
        <v>19</v>
      </c>
      <c r="F70" s="172">
        <v>28</v>
      </c>
      <c r="G70" s="76"/>
      <c r="H70" s="76">
        <f>F70*G70</f>
        <v>0</v>
      </c>
    </row>
    <row r="71" spans="2:8" ht="31.5" customHeight="1">
      <c r="B71" s="77"/>
      <c r="C71" s="96" t="s">
        <v>391</v>
      </c>
      <c r="D71" s="173" t="s">
        <v>415</v>
      </c>
      <c r="E71" s="96" t="s">
        <v>19</v>
      </c>
      <c r="F71" s="172">
        <v>184</v>
      </c>
      <c r="G71" s="76"/>
      <c r="H71" s="76">
        <f>F71*G71</f>
        <v>0</v>
      </c>
    </row>
    <row r="72" spans="2:8" ht="33.75" customHeight="1">
      <c r="B72" s="77"/>
      <c r="C72" s="96" t="s">
        <v>389</v>
      </c>
      <c r="D72" s="173" t="s">
        <v>414</v>
      </c>
      <c r="E72" s="96" t="s">
        <v>19</v>
      </c>
      <c r="F72" s="172">
        <v>194</v>
      </c>
      <c r="G72" s="76"/>
      <c r="H72" s="76">
        <f>F72*G72</f>
        <v>0</v>
      </c>
    </row>
    <row r="73" spans="2:8" ht="42.75" customHeight="1">
      <c r="B73" s="77"/>
      <c r="C73" s="96" t="s">
        <v>387</v>
      </c>
      <c r="D73" s="173" t="s">
        <v>413</v>
      </c>
      <c r="E73" s="96" t="s">
        <v>19</v>
      </c>
      <c r="F73" s="172">
        <v>3.5</v>
      </c>
      <c r="G73" s="76"/>
      <c r="H73" s="76">
        <f>F73*G73</f>
        <v>0</v>
      </c>
    </row>
    <row r="74" spans="2:8" ht="30" customHeight="1">
      <c r="B74" s="77"/>
      <c r="C74" s="97" t="s">
        <v>385</v>
      </c>
      <c r="D74" s="170" t="s">
        <v>412</v>
      </c>
      <c r="E74" s="97" t="s">
        <v>19</v>
      </c>
      <c r="F74" s="169">
        <v>270</v>
      </c>
      <c r="G74" s="71"/>
      <c r="H74" s="76">
        <f>F74*G74</f>
        <v>0</v>
      </c>
    </row>
    <row r="75" spans="2:8">
      <c r="B75" s="77"/>
      <c r="F75" s="175"/>
      <c r="G75" s="72" t="s">
        <v>2</v>
      </c>
      <c r="H75" s="72">
        <f>SUM(H70:H74)</f>
        <v>0</v>
      </c>
    </row>
    <row r="76" spans="2:8">
      <c r="B76" s="77"/>
      <c r="F76" s="175"/>
      <c r="G76" s="72"/>
      <c r="H76" s="72"/>
    </row>
    <row r="77" spans="2:8">
      <c r="B77" s="77"/>
      <c r="F77" s="175"/>
      <c r="G77" s="72"/>
      <c r="H77" s="72"/>
    </row>
    <row r="78" spans="2:8">
      <c r="B78" s="77" t="s">
        <v>411</v>
      </c>
      <c r="F78" s="175"/>
    </row>
    <row r="79" spans="2:8" ht="25.5">
      <c r="B79" s="77"/>
      <c r="C79" s="97" t="s">
        <v>392</v>
      </c>
      <c r="D79" s="170" t="s">
        <v>410</v>
      </c>
      <c r="E79" s="97" t="s">
        <v>24</v>
      </c>
      <c r="F79" s="169">
        <v>9.5</v>
      </c>
      <c r="G79" s="71"/>
      <c r="H79" s="71">
        <f>F79*G79</f>
        <v>0</v>
      </c>
    </row>
    <row r="80" spans="2:8" ht="33" customHeight="1">
      <c r="B80" s="77"/>
      <c r="C80" s="97" t="s">
        <v>391</v>
      </c>
      <c r="D80" s="170" t="s">
        <v>409</v>
      </c>
      <c r="E80" s="97" t="s">
        <v>24</v>
      </c>
      <c r="F80" s="169">
        <v>51.5</v>
      </c>
      <c r="G80" s="71"/>
      <c r="H80" s="71">
        <f>F80*G80</f>
        <v>0</v>
      </c>
    </row>
    <row r="81" spans="2:8" ht="40.5" customHeight="1">
      <c r="B81" s="77"/>
      <c r="C81" s="97" t="s">
        <v>389</v>
      </c>
      <c r="D81" s="170" t="s">
        <v>408</v>
      </c>
      <c r="E81" s="97" t="s">
        <v>24</v>
      </c>
      <c r="F81" s="169">
        <v>56</v>
      </c>
      <c r="G81" s="71"/>
      <c r="H81" s="71">
        <f>F81*G81</f>
        <v>0</v>
      </c>
    </row>
    <row r="82" spans="2:8" ht="25.5">
      <c r="B82" s="77"/>
      <c r="C82" s="97" t="s">
        <v>387</v>
      </c>
      <c r="D82" s="170" t="s">
        <v>407</v>
      </c>
      <c r="E82" s="97" t="s">
        <v>24</v>
      </c>
      <c r="F82" s="169">
        <v>60</v>
      </c>
      <c r="G82" s="71"/>
      <c r="H82" s="71">
        <f>F82*G82</f>
        <v>0</v>
      </c>
    </row>
    <row r="83" spans="2:8" ht="38.25">
      <c r="B83" s="77"/>
      <c r="C83" s="97" t="s">
        <v>385</v>
      </c>
      <c r="D83" s="170" t="s">
        <v>406</v>
      </c>
      <c r="E83" s="97" t="s">
        <v>24</v>
      </c>
      <c r="F83" s="169">
        <v>0.7</v>
      </c>
      <c r="G83" s="71"/>
      <c r="H83" s="71">
        <f>F83*G83</f>
        <v>0</v>
      </c>
    </row>
    <row r="84" spans="2:8">
      <c r="B84" s="77"/>
      <c r="F84" s="175"/>
      <c r="G84" s="72" t="s">
        <v>2</v>
      </c>
      <c r="H84" s="72">
        <f>SUM(H79:H83)</f>
        <v>0</v>
      </c>
    </row>
    <row r="85" spans="2:8">
      <c r="B85" s="77"/>
      <c r="F85" s="175"/>
      <c r="G85" s="72"/>
      <c r="H85" s="72"/>
    </row>
    <row r="86" spans="2:8">
      <c r="B86" s="77"/>
      <c r="F86" s="175"/>
      <c r="G86" s="72"/>
      <c r="H86" s="72"/>
    </row>
    <row r="87" spans="2:8">
      <c r="B87" s="77" t="s">
        <v>405</v>
      </c>
      <c r="F87" s="175"/>
    </row>
    <row r="88" spans="2:8" ht="51">
      <c r="B88" s="77"/>
      <c r="C88" s="97" t="s">
        <v>392</v>
      </c>
      <c r="D88" s="170" t="s">
        <v>404</v>
      </c>
      <c r="E88" s="97" t="s">
        <v>401</v>
      </c>
      <c r="F88" s="169">
        <v>10962.38</v>
      </c>
      <c r="G88" s="71"/>
      <c r="H88" s="71">
        <f>F88*G88</f>
        <v>0</v>
      </c>
    </row>
    <row r="89" spans="2:8" ht="38.25">
      <c r="B89" s="77"/>
      <c r="C89" s="97" t="s">
        <v>391</v>
      </c>
      <c r="D89" s="170" t="s">
        <v>403</v>
      </c>
      <c r="E89" s="97" t="s">
        <v>401</v>
      </c>
      <c r="F89" s="169">
        <v>8444.67</v>
      </c>
      <c r="G89" s="71"/>
      <c r="H89" s="71"/>
    </row>
    <row r="90" spans="2:8" ht="38.25">
      <c r="B90" s="77"/>
      <c r="C90" s="97" t="s">
        <v>389</v>
      </c>
      <c r="D90" s="170" t="s">
        <v>402</v>
      </c>
      <c r="E90" s="97" t="s">
        <v>401</v>
      </c>
      <c r="F90" s="169">
        <v>6795.11</v>
      </c>
      <c r="G90" s="71"/>
      <c r="H90" s="71">
        <f>F90*G90</f>
        <v>0</v>
      </c>
    </row>
    <row r="91" spans="2:8">
      <c r="B91" s="77"/>
      <c r="F91" s="175"/>
      <c r="G91" s="72" t="s">
        <v>2</v>
      </c>
      <c r="H91" s="72">
        <f>SUM(H88:H90)</f>
        <v>0</v>
      </c>
    </row>
    <row r="92" spans="2:8">
      <c r="B92" s="77"/>
      <c r="F92" s="175"/>
      <c r="G92" s="72"/>
      <c r="H92" s="72"/>
    </row>
    <row r="93" spans="2:8">
      <c r="B93" s="77"/>
      <c r="F93" s="175"/>
      <c r="G93" s="72"/>
      <c r="H93" s="72"/>
    </row>
    <row r="94" spans="2:8">
      <c r="B94" s="77"/>
      <c r="F94" s="175"/>
      <c r="G94" s="72"/>
      <c r="H94" s="72"/>
    </row>
    <row r="95" spans="2:8">
      <c r="B95" s="77" t="s">
        <v>364</v>
      </c>
      <c r="F95" s="175"/>
    </row>
    <row r="96" spans="2:8" ht="38.25">
      <c r="B96" s="77"/>
      <c r="C96" s="96" t="s">
        <v>392</v>
      </c>
      <c r="D96" s="173" t="s">
        <v>400</v>
      </c>
      <c r="E96" s="96" t="s">
        <v>20</v>
      </c>
      <c r="F96" s="172">
        <v>7.5</v>
      </c>
      <c r="G96" s="76"/>
      <c r="H96" s="76">
        <f t="shared" ref="H96:H102" si="0">F96*G96</f>
        <v>0</v>
      </c>
    </row>
    <row r="97" spans="2:8" ht="51">
      <c r="B97" s="77"/>
      <c r="C97" s="96" t="s">
        <v>391</v>
      </c>
      <c r="D97" s="173" t="s">
        <v>399</v>
      </c>
      <c r="E97" s="96" t="s">
        <v>15</v>
      </c>
      <c r="F97" s="172">
        <v>2</v>
      </c>
      <c r="G97" s="76"/>
      <c r="H97" s="76">
        <f t="shared" si="0"/>
        <v>0</v>
      </c>
    </row>
    <row r="98" spans="2:8" ht="51">
      <c r="B98" s="77"/>
      <c r="C98" s="96"/>
      <c r="D98" s="173" t="s">
        <v>398</v>
      </c>
      <c r="E98" s="96" t="s">
        <v>15</v>
      </c>
      <c r="F98" s="172">
        <v>2</v>
      </c>
      <c r="G98" s="76"/>
      <c r="H98" s="76">
        <f t="shared" si="0"/>
        <v>0</v>
      </c>
    </row>
    <row r="99" spans="2:8" ht="43.5" customHeight="1">
      <c r="B99" s="77"/>
      <c r="C99" s="96" t="s">
        <v>389</v>
      </c>
      <c r="D99" s="173" t="s">
        <v>397</v>
      </c>
      <c r="E99" s="96" t="s">
        <v>15</v>
      </c>
      <c r="F99" s="172">
        <v>2</v>
      </c>
      <c r="G99" s="76"/>
      <c r="H99" s="76">
        <f t="shared" si="0"/>
        <v>0</v>
      </c>
    </row>
    <row r="100" spans="2:8" ht="76.5">
      <c r="B100" s="77"/>
      <c r="C100" s="96" t="s">
        <v>387</v>
      </c>
      <c r="D100" s="173" t="s">
        <v>396</v>
      </c>
      <c r="E100" s="96" t="s">
        <v>20</v>
      </c>
      <c r="F100" s="172">
        <v>210</v>
      </c>
      <c r="G100" s="76"/>
      <c r="H100" s="76">
        <f t="shared" si="0"/>
        <v>0</v>
      </c>
    </row>
    <row r="101" spans="2:8" ht="25.5">
      <c r="B101" s="77"/>
      <c r="C101" s="96" t="s">
        <v>385</v>
      </c>
      <c r="D101" s="173" t="s">
        <v>395</v>
      </c>
      <c r="E101" s="96" t="s">
        <v>20</v>
      </c>
      <c r="F101" s="172">
        <v>25</v>
      </c>
      <c r="G101" s="76"/>
      <c r="H101" s="76">
        <f t="shared" si="0"/>
        <v>0</v>
      </c>
    </row>
    <row r="102" spans="2:8" ht="25.5">
      <c r="B102" s="77"/>
      <c r="C102" s="97" t="s">
        <v>383</v>
      </c>
      <c r="D102" s="170" t="s">
        <v>394</v>
      </c>
      <c r="E102" s="97" t="s">
        <v>15</v>
      </c>
      <c r="F102" s="169">
        <v>2</v>
      </c>
      <c r="G102" s="71"/>
      <c r="H102" s="71">
        <f t="shared" si="0"/>
        <v>0</v>
      </c>
    </row>
    <row r="103" spans="2:8">
      <c r="B103" s="77"/>
      <c r="F103" s="175"/>
      <c r="G103" s="72" t="s">
        <v>2</v>
      </c>
      <c r="H103" s="72">
        <f>SUM(H96:H102)</f>
        <v>0</v>
      </c>
    </row>
    <row r="104" spans="2:8">
      <c r="B104" s="77"/>
      <c r="F104" s="175"/>
      <c r="G104" s="72"/>
      <c r="H104" s="72"/>
    </row>
    <row r="105" spans="2:8">
      <c r="B105" s="77"/>
      <c r="F105" s="175"/>
      <c r="G105" s="72"/>
      <c r="H105" s="72"/>
    </row>
    <row r="106" spans="2:8">
      <c r="B106" s="77"/>
      <c r="F106" s="175"/>
      <c r="G106" s="72"/>
      <c r="H106" s="72"/>
    </row>
    <row r="107" spans="2:8">
      <c r="B107" s="77" t="s">
        <v>363</v>
      </c>
      <c r="F107" s="175"/>
    </row>
    <row r="108" spans="2:8">
      <c r="B108" s="77" t="s">
        <v>393</v>
      </c>
      <c r="F108" s="175"/>
    </row>
    <row r="109" spans="2:8" ht="63.75">
      <c r="B109" s="77"/>
      <c r="C109" s="174" t="s">
        <v>392</v>
      </c>
      <c r="D109" s="173" t="s">
        <v>38</v>
      </c>
      <c r="E109" s="96" t="s">
        <v>39</v>
      </c>
      <c r="F109" s="172">
        <v>70</v>
      </c>
      <c r="G109" s="76">
        <v>45</v>
      </c>
      <c r="H109" s="76">
        <f t="shared" ref="H109:H116" si="1">F109*G109</f>
        <v>3150</v>
      </c>
    </row>
    <row r="110" spans="2:8">
      <c r="B110" s="77"/>
      <c r="C110" s="174" t="s">
        <v>391</v>
      </c>
      <c r="D110" s="173" t="s">
        <v>390</v>
      </c>
      <c r="E110" s="96" t="s">
        <v>15</v>
      </c>
      <c r="F110" s="172">
        <v>10</v>
      </c>
      <c r="G110" s="76">
        <v>150</v>
      </c>
      <c r="H110" s="76">
        <f t="shared" si="1"/>
        <v>1500</v>
      </c>
    </row>
    <row r="111" spans="2:8">
      <c r="C111" s="174" t="s">
        <v>389</v>
      </c>
      <c r="D111" s="173" t="s">
        <v>388</v>
      </c>
      <c r="E111" s="96" t="s">
        <v>15</v>
      </c>
      <c r="F111" s="172">
        <v>1</v>
      </c>
      <c r="G111" s="76">
        <v>150</v>
      </c>
      <c r="H111" s="76">
        <f t="shared" si="1"/>
        <v>150</v>
      </c>
    </row>
    <row r="112" spans="2:8" ht="25.5">
      <c r="C112" s="174" t="s">
        <v>387</v>
      </c>
      <c r="D112" s="173" t="s">
        <v>386</v>
      </c>
      <c r="E112" s="96" t="s">
        <v>15</v>
      </c>
      <c r="F112" s="172">
        <v>1</v>
      </c>
      <c r="G112" s="76"/>
      <c r="H112" s="76">
        <f t="shared" si="1"/>
        <v>0</v>
      </c>
    </row>
    <row r="113" spans="3:8" ht="18" customHeight="1">
      <c r="C113" s="174" t="s">
        <v>385</v>
      </c>
      <c r="D113" s="173" t="s">
        <v>384</v>
      </c>
      <c r="E113" s="96" t="s">
        <v>15</v>
      </c>
      <c r="F113" s="172">
        <v>1</v>
      </c>
      <c r="G113" s="76"/>
      <c r="H113" s="76">
        <f t="shared" si="1"/>
        <v>0</v>
      </c>
    </row>
    <row r="114" spans="3:8" ht="18" customHeight="1">
      <c r="C114" s="174" t="s">
        <v>383</v>
      </c>
      <c r="D114" s="173" t="s">
        <v>382</v>
      </c>
      <c r="E114" s="96" t="s">
        <v>15</v>
      </c>
      <c r="F114" s="172">
        <v>1</v>
      </c>
      <c r="G114" s="76"/>
      <c r="H114" s="76">
        <f t="shared" si="1"/>
        <v>0</v>
      </c>
    </row>
    <row r="115" spans="3:8" ht="25.5">
      <c r="C115" s="174" t="s">
        <v>381</v>
      </c>
      <c r="D115" s="173" t="s">
        <v>380</v>
      </c>
      <c r="E115" s="96" t="s">
        <v>15</v>
      </c>
      <c r="F115" s="172">
        <v>1</v>
      </c>
      <c r="G115" s="76"/>
      <c r="H115" s="76">
        <f t="shared" si="1"/>
        <v>0</v>
      </c>
    </row>
    <row r="116" spans="3:8" ht="25.5">
      <c r="C116" s="171" t="s">
        <v>379</v>
      </c>
      <c r="D116" s="170" t="s">
        <v>378</v>
      </c>
      <c r="E116" s="97" t="s">
        <v>15</v>
      </c>
      <c r="F116" s="169">
        <v>1</v>
      </c>
      <c r="G116" s="71"/>
      <c r="H116" s="71">
        <f t="shared" si="1"/>
        <v>0</v>
      </c>
    </row>
    <row r="117" spans="3:8">
      <c r="G117" s="72" t="s">
        <v>2</v>
      </c>
      <c r="H117" s="72">
        <f>SUM(H109:H116)</f>
        <v>4800</v>
      </c>
    </row>
    <row r="118" spans="3:8">
      <c r="G118" s="72"/>
      <c r="H118" s="72"/>
    </row>
    <row r="119" spans="3:8">
      <c r="G119" s="72"/>
      <c r="H119" s="72"/>
    </row>
  </sheetData>
  <mergeCells count="1">
    <mergeCell ref="B1:H1"/>
  </mergeCells>
  <pageMargins left="1.1811023622047245" right="0.39370078740157483" top="0.59055118110236227" bottom="0.59055118110236227" header="0" footer="0.19685039370078741"/>
  <pageSetup paperSize="9" scale="67" fitToHeight="0" orientation="portrait" r:id="rId1"/>
  <headerFooter>
    <oddFooter>&amp;C&amp;"Swis721 Cn BT,Roman"Stran &amp;P od &amp;N</oddFooter>
  </headerFooter>
  <rowBreaks count="2" manualBreakCount="2">
    <brk id="51" max="7" man="1"/>
    <brk id="86"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V30"/>
  <sheetViews>
    <sheetView showZeros="0" view="pageBreakPreview" zoomScale="130" zoomScaleNormal="100" zoomScaleSheetLayoutView="130" workbookViewId="0"/>
  </sheetViews>
  <sheetFormatPr defaultRowHeight="12.75"/>
  <cols>
    <col min="1" max="1" width="4.7109375" style="49" customWidth="1"/>
    <col min="2" max="2" width="55.7109375" style="87" customWidth="1"/>
    <col min="3" max="3" width="11.7109375" style="193" customWidth="1"/>
    <col min="4" max="4" width="12.7109375" style="87" customWidth="1"/>
    <col min="5" max="5" width="3" style="44" customWidth="1"/>
    <col min="6" max="7" width="3" style="45" bestFit="1" customWidth="1"/>
    <col min="8" max="11" width="3" style="47" bestFit="1" customWidth="1"/>
    <col min="12" max="22" width="3" style="48" bestFit="1" customWidth="1"/>
    <col min="23" max="255" width="9.140625" style="49"/>
    <col min="256" max="256" width="41.42578125" style="49" bestFit="1" customWidth="1"/>
    <col min="257" max="257" width="11.7109375" style="49" bestFit="1" customWidth="1"/>
    <col min="258" max="259" width="10.5703125" style="49" bestFit="1" customWidth="1"/>
    <col min="260" max="260" width="12.7109375" style="49" customWidth="1"/>
    <col min="261" max="261" width="3" style="49" customWidth="1"/>
    <col min="262" max="278" width="3" style="49" bestFit="1" customWidth="1"/>
    <col min="279" max="511" width="9.140625" style="49"/>
    <col min="512" max="512" width="41.42578125" style="49" bestFit="1" customWidth="1"/>
    <col min="513" max="513" width="11.7109375" style="49" bestFit="1" customWidth="1"/>
    <col min="514" max="515" width="10.5703125" style="49" bestFit="1" customWidth="1"/>
    <col min="516" max="516" width="12.7109375" style="49" customWidth="1"/>
    <col min="517" max="517" width="3" style="49" customWidth="1"/>
    <col min="518" max="534" width="3" style="49" bestFit="1" customWidth="1"/>
    <col min="535" max="767" width="9.140625" style="49"/>
    <col min="768" max="768" width="41.42578125" style="49" bestFit="1" customWidth="1"/>
    <col min="769" max="769" width="11.7109375" style="49" bestFit="1" customWidth="1"/>
    <col min="770" max="771" width="10.5703125" style="49" bestFit="1" customWidth="1"/>
    <col min="772" max="772" width="12.7109375" style="49" customWidth="1"/>
    <col min="773" max="773" width="3" style="49" customWidth="1"/>
    <col min="774" max="790" width="3" style="49" bestFit="1" customWidth="1"/>
    <col min="791" max="1023" width="9.140625" style="49"/>
    <col min="1024" max="1024" width="41.42578125" style="49" bestFit="1" customWidth="1"/>
    <col min="1025" max="1025" width="11.7109375" style="49" bestFit="1" customWidth="1"/>
    <col min="1026" max="1027" width="10.5703125" style="49" bestFit="1" customWidth="1"/>
    <col min="1028" max="1028" width="12.7109375" style="49" customWidth="1"/>
    <col min="1029" max="1029" width="3" style="49" customWidth="1"/>
    <col min="1030" max="1046" width="3" style="49" bestFit="1" customWidth="1"/>
    <col min="1047" max="1279" width="9.140625" style="49"/>
    <col min="1280" max="1280" width="41.42578125" style="49" bestFit="1" customWidth="1"/>
    <col min="1281" max="1281" width="11.7109375" style="49" bestFit="1" customWidth="1"/>
    <col min="1282" max="1283" width="10.5703125" style="49" bestFit="1" customWidth="1"/>
    <col min="1284" max="1284" width="12.7109375" style="49" customWidth="1"/>
    <col min="1285" max="1285" width="3" style="49" customWidth="1"/>
    <col min="1286" max="1302" width="3" style="49" bestFit="1" customWidth="1"/>
    <col min="1303" max="1535" width="9.140625" style="49"/>
    <col min="1536" max="1536" width="41.42578125" style="49" bestFit="1" customWidth="1"/>
    <col min="1537" max="1537" width="11.7109375" style="49" bestFit="1" customWidth="1"/>
    <col min="1538" max="1539" width="10.5703125" style="49" bestFit="1" customWidth="1"/>
    <col min="1540" max="1540" width="12.7109375" style="49" customWidth="1"/>
    <col min="1541" max="1541" width="3" style="49" customWidth="1"/>
    <col min="1542" max="1558" width="3" style="49" bestFit="1" customWidth="1"/>
    <col min="1559" max="1791" width="9.140625" style="49"/>
    <col min="1792" max="1792" width="41.42578125" style="49" bestFit="1" customWidth="1"/>
    <col min="1793" max="1793" width="11.7109375" style="49" bestFit="1" customWidth="1"/>
    <col min="1794" max="1795" width="10.5703125" style="49" bestFit="1" customWidth="1"/>
    <col min="1796" max="1796" width="12.7109375" style="49" customWidth="1"/>
    <col min="1797" max="1797" width="3" style="49" customWidth="1"/>
    <col min="1798" max="1814" width="3" style="49" bestFit="1" customWidth="1"/>
    <col min="1815" max="2047" width="9.140625" style="49"/>
    <col min="2048" max="2048" width="41.42578125" style="49" bestFit="1" customWidth="1"/>
    <col min="2049" max="2049" width="11.7109375" style="49" bestFit="1" customWidth="1"/>
    <col min="2050" max="2051" width="10.5703125" style="49" bestFit="1" customWidth="1"/>
    <col min="2052" max="2052" width="12.7109375" style="49" customWidth="1"/>
    <col min="2053" max="2053" width="3" style="49" customWidth="1"/>
    <col min="2054" max="2070" width="3" style="49" bestFit="1" customWidth="1"/>
    <col min="2071" max="2303" width="9.140625" style="49"/>
    <col min="2304" max="2304" width="41.42578125" style="49" bestFit="1" customWidth="1"/>
    <col min="2305" max="2305" width="11.7109375" style="49" bestFit="1" customWidth="1"/>
    <col min="2306" max="2307" width="10.5703125" style="49" bestFit="1" customWidth="1"/>
    <col min="2308" max="2308" width="12.7109375" style="49" customWidth="1"/>
    <col min="2309" max="2309" width="3" style="49" customWidth="1"/>
    <col min="2310" max="2326" width="3" style="49" bestFit="1" customWidth="1"/>
    <col min="2327" max="2559" width="9.140625" style="49"/>
    <col min="2560" max="2560" width="41.42578125" style="49" bestFit="1" customWidth="1"/>
    <col min="2561" max="2561" width="11.7109375" style="49" bestFit="1" customWidth="1"/>
    <col min="2562" max="2563" width="10.5703125" style="49" bestFit="1" customWidth="1"/>
    <col min="2564" max="2564" width="12.7109375" style="49" customWidth="1"/>
    <col min="2565" max="2565" width="3" style="49" customWidth="1"/>
    <col min="2566" max="2582" width="3" style="49" bestFit="1" customWidth="1"/>
    <col min="2583" max="2815" width="9.140625" style="49"/>
    <col min="2816" max="2816" width="41.42578125" style="49" bestFit="1" customWidth="1"/>
    <col min="2817" max="2817" width="11.7109375" style="49" bestFit="1" customWidth="1"/>
    <col min="2818" max="2819" width="10.5703125" style="49" bestFit="1" customWidth="1"/>
    <col min="2820" max="2820" width="12.7109375" style="49" customWidth="1"/>
    <col min="2821" max="2821" width="3" style="49" customWidth="1"/>
    <col min="2822" max="2838" width="3" style="49" bestFit="1" customWidth="1"/>
    <col min="2839" max="3071" width="9.140625" style="49"/>
    <col min="3072" max="3072" width="41.42578125" style="49" bestFit="1" customWidth="1"/>
    <col min="3073" max="3073" width="11.7109375" style="49" bestFit="1" customWidth="1"/>
    <col min="3074" max="3075" width="10.5703125" style="49" bestFit="1" customWidth="1"/>
    <col min="3076" max="3076" width="12.7109375" style="49" customWidth="1"/>
    <col min="3077" max="3077" width="3" style="49" customWidth="1"/>
    <col min="3078" max="3094" width="3" style="49" bestFit="1" customWidth="1"/>
    <col min="3095" max="3327" width="9.140625" style="49"/>
    <col min="3328" max="3328" width="41.42578125" style="49" bestFit="1" customWidth="1"/>
    <col min="3329" max="3329" width="11.7109375" style="49" bestFit="1" customWidth="1"/>
    <col min="3330" max="3331" width="10.5703125" style="49" bestFit="1" customWidth="1"/>
    <col min="3332" max="3332" width="12.7109375" style="49" customWidth="1"/>
    <col min="3333" max="3333" width="3" style="49" customWidth="1"/>
    <col min="3334" max="3350" width="3" style="49" bestFit="1" customWidth="1"/>
    <col min="3351" max="3583" width="9.140625" style="49"/>
    <col min="3584" max="3584" width="41.42578125" style="49" bestFit="1" customWidth="1"/>
    <col min="3585" max="3585" width="11.7109375" style="49" bestFit="1" customWidth="1"/>
    <col min="3586" max="3587" width="10.5703125" style="49" bestFit="1" customWidth="1"/>
    <col min="3588" max="3588" width="12.7109375" style="49" customWidth="1"/>
    <col min="3589" max="3589" width="3" style="49" customWidth="1"/>
    <col min="3590" max="3606" width="3" style="49" bestFit="1" customWidth="1"/>
    <col min="3607" max="3839" width="9.140625" style="49"/>
    <col min="3840" max="3840" width="41.42578125" style="49" bestFit="1" customWidth="1"/>
    <col min="3841" max="3841" width="11.7109375" style="49" bestFit="1" customWidth="1"/>
    <col min="3842" max="3843" width="10.5703125" style="49" bestFit="1" customWidth="1"/>
    <col min="3844" max="3844" width="12.7109375" style="49" customWidth="1"/>
    <col min="3845" max="3845" width="3" style="49" customWidth="1"/>
    <col min="3846" max="3862" width="3" style="49" bestFit="1" customWidth="1"/>
    <col min="3863" max="4095" width="9.140625" style="49"/>
    <col min="4096" max="4096" width="41.42578125" style="49" bestFit="1" customWidth="1"/>
    <col min="4097" max="4097" width="11.7109375" style="49" bestFit="1" customWidth="1"/>
    <col min="4098" max="4099" width="10.5703125" style="49" bestFit="1" customWidth="1"/>
    <col min="4100" max="4100" width="12.7109375" style="49" customWidth="1"/>
    <col min="4101" max="4101" width="3" style="49" customWidth="1"/>
    <col min="4102" max="4118" width="3" style="49" bestFit="1" customWidth="1"/>
    <col min="4119" max="4351" width="9.140625" style="49"/>
    <col min="4352" max="4352" width="41.42578125" style="49" bestFit="1" customWidth="1"/>
    <col min="4353" max="4353" width="11.7109375" style="49" bestFit="1" customWidth="1"/>
    <col min="4354" max="4355" width="10.5703125" style="49" bestFit="1" customWidth="1"/>
    <col min="4356" max="4356" width="12.7109375" style="49" customWidth="1"/>
    <col min="4357" max="4357" width="3" style="49" customWidth="1"/>
    <col min="4358" max="4374" width="3" style="49" bestFit="1" customWidth="1"/>
    <col min="4375" max="4607" width="9.140625" style="49"/>
    <col min="4608" max="4608" width="41.42578125" style="49" bestFit="1" customWidth="1"/>
    <col min="4609" max="4609" width="11.7109375" style="49" bestFit="1" customWidth="1"/>
    <col min="4610" max="4611" width="10.5703125" style="49" bestFit="1" customWidth="1"/>
    <col min="4612" max="4612" width="12.7109375" style="49" customWidth="1"/>
    <col min="4613" max="4613" width="3" style="49" customWidth="1"/>
    <col min="4614" max="4630" width="3" style="49" bestFit="1" customWidth="1"/>
    <col min="4631" max="4863" width="9.140625" style="49"/>
    <col min="4864" max="4864" width="41.42578125" style="49" bestFit="1" customWidth="1"/>
    <col min="4865" max="4865" width="11.7109375" style="49" bestFit="1" customWidth="1"/>
    <col min="4866" max="4867" width="10.5703125" style="49" bestFit="1" customWidth="1"/>
    <col min="4868" max="4868" width="12.7109375" style="49" customWidth="1"/>
    <col min="4869" max="4869" width="3" style="49" customWidth="1"/>
    <col min="4870" max="4886" width="3" style="49" bestFit="1" customWidth="1"/>
    <col min="4887" max="5119" width="9.140625" style="49"/>
    <col min="5120" max="5120" width="41.42578125" style="49" bestFit="1" customWidth="1"/>
    <col min="5121" max="5121" width="11.7109375" style="49" bestFit="1" customWidth="1"/>
    <col min="5122" max="5123" width="10.5703125" style="49" bestFit="1" customWidth="1"/>
    <col min="5124" max="5124" width="12.7109375" style="49" customWidth="1"/>
    <col min="5125" max="5125" width="3" style="49" customWidth="1"/>
    <col min="5126" max="5142" width="3" style="49" bestFit="1" customWidth="1"/>
    <col min="5143" max="5375" width="9.140625" style="49"/>
    <col min="5376" max="5376" width="41.42578125" style="49" bestFit="1" customWidth="1"/>
    <col min="5377" max="5377" width="11.7109375" style="49" bestFit="1" customWidth="1"/>
    <col min="5378" max="5379" width="10.5703125" style="49" bestFit="1" customWidth="1"/>
    <col min="5380" max="5380" width="12.7109375" style="49" customWidth="1"/>
    <col min="5381" max="5381" width="3" style="49" customWidth="1"/>
    <col min="5382" max="5398" width="3" style="49" bestFit="1" customWidth="1"/>
    <col min="5399" max="5631" width="9.140625" style="49"/>
    <col min="5632" max="5632" width="41.42578125" style="49" bestFit="1" customWidth="1"/>
    <col min="5633" max="5633" width="11.7109375" style="49" bestFit="1" customWidth="1"/>
    <col min="5634" max="5635" width="10.5703125" style="49" bestFit="1" customWidth="1"/>
    <col min="5636" max="5636" width="12.7109375" style="49" customWidth="1"/>
    <col min="5637" max="5637" width="3" style="49" customWidth="1"/>
    <col min="5638" max="5654" width="3" style="49" bestFit="1" customWidth="1"/>
    <col min="5655" max="5887" width="9.140625" style="49"/>
    <col min="5888" max="5888" width="41.42578125" style="49" bestFit="1" customWidth="1"/>
    <col min="5889" max="5889" width="11.7109375" style="49" bestFit="1" customWidth="1"/>
    <col min="5890" max="5891" width="10.5703125" style="49" bestFit="1" customWidth="1"/>
    <col min="5892" max="5892" width="12.7109375" style="49" customWidth="1"/>
    <col min="5893" max="5893" width="3" style="49" customWidth="1"/>
    <col min="5894" max="5910" width="3" style="49" bestFit="1" customWidth="1"/>
    <col min="5911" max="6143" width="9.140625" style="49"/>
    <col min="6144" max="6144" width="41.42578125" style="49" bestFit="1" customWidth="1"/>
    <col min="6145" max="6145" width="11.7109375" style="49" bestFit="1" customWidth="1"/>
    <col min="6146" max="6147" width="10.5703125" style="49" bestFit="1" customWidth="1"/>
    <col min="6148" max="6148" width="12.7109375" style="49" customWidth="1"/>
    <col min="6149" max="6149" width="3" style="49" customWidth="1"/>
    <col min="6150" max="6166" width="3" style="49" bestFit="1" customWidth="1"/>
    <col min="6167" max="6399" width="9.140625" style="49"/>
    <col min="6400" max="6400" width="41.42578125" style="49" bestFit="1" customWidth="1"/>
    <col min="6401" max="6401" width="11.7109375" style="49" bestFit="1" customWidth="1"/>
    <col min="6402" max="6403" width="10.5703125" style="49" bestFit="1" customWidth="1"/>
    <col min="6404" max="6404" width="12.7109375" style="49" customWidth="1"/>
    <col min="6405" max="6405" width="3" style="49" customWidth="1"/>
    <col min="6406" max="6422" width="3" style="49" bestFit="1" customWidth="1"/>
    <col min="6423" max="6655" width="9.140625" style="49"/>
    <col min="6656" max="6656" width="41.42578125" style="49" bestFit="1" customWidth="1"/>
    <col min="6657" max="6657" width="11.7109375" style="49" bestFit="1" customWidth="1"/>
    <col min="6658" max="6659" width="10.5703125" style="49" bestFit="1" customWidth="1"/>
    <col min="6660" max="6660" width="12.7109375" style="49" customWidth="1"/>
    <col min="6661" max="6661" width="3" style="49" customWidth="1"/>
    <col min="6662" max="6678" width="3" style="49" bestFit="1" customWidth="1"/>
    <col min="6679" max="6911" width="9.140625" style="49"/>
    <col min="6912" max="6912" width="41.42578125" style="49" bestFit="1" customWidth="1"/>
    <col min="6913" max="6913" width="11.7109375" style="49" bestFit="1" customWidth="1"/>
    <col min="6914" max="6915" width="10.5703125" style="49" bestFit="1" customWidth="1"/>
    <col min="6916" max="6916" width="12.7109375" style="49" customWidth="1"/>
    <col min="6917" max="6917" width="3" style="49" customWidth="1"/>
    <col min="6918" max="6934" width="3" style="49" bestFit="1" customWidth="1"/>
    <col min="6935" max="7167" width="9.140625" style="49"/>
    <col min="7168" max="7168" width="41.42578125" style="49" bestFit="1" customWidth="1"/>
    <col min="7169" max="7169" width="11.7109375" style="49" bestFit="1" customWidth="1"/>
    <col min="7170" max="7171" width="10.5703125" style="49" bestFit="1" customWidth="1"/>
    <col min="7172" max="7172" width="12.7109375" style="49" customWidth="1"/>
    <col min="7173" max="7173" width="3" style="49" customWidth="1"/>
    <col min="7174" max="7190" width="3" style="49" bestFit="1" customWidth="1"/>
    <col min="7191" max="7423" width="9.140625" style="49"/>
    <col min="7424" max="7424" width="41.42578125" style="49" bestFit="1" customWidth="1"/>
    <col min="7425" max="7425" width="11.7109375" style="49" bestFit="1" customWidth="1"/>
    <col min="7426" max="7427" width="10.5703125" style="49" bestFit="1" customWidth="1"/>
    <col min="7428" max="7428" width="12.7109375" style="49" customWidth="1"/>
    <col min="7429" max="7429" width="3" style="49" customWidth="1"/>
    <col min="7430" max="7446" width="3" style="49" bestFit="1" customWidth="1"/>
    <col min="7447" max="7679" width="9.140625" style="49"/>
    <col min="7680" max="7680" width="41.42578125" style="49" bestFit="1" customWidth="1"/>
    <col min="7681" max="7681" width="11.7109375" style="49" bestFit="1" customWidth="1"/>
    <col min="7682" max="7683" width="10.5703125" style="49" bestFit="1" customWidth="1"/>
    <col min="7684" max="7684" width="12.7109375" style="49" customWidth="1"/>
    <col min="7685" max="7685" width="3" style="49" customWidth="1"/>
    <col min="7686" max="7702" width="3" style="49" bestFit="1" customWidth="1"/>
    <col min="7703" max="7935" width="9.140625" style="49"/>
    <col min="7936" max="7936" width="41.42578125" style="49" bestFit="1" customWidth="1"/>
    <col min="7937" max="7937" width="11.7109375" style="49" bestFit="1" customWidth="1"/>
    <col min="7938" max="7939" width="10.5703125" style="49" bestFit="1" customWidth="1"/>
    <col min="7940" max="7940" width="12.7109375" style="49" customWidth="1"/>
    <col min="7941" max="7941" width="3" style="49" customWidth="1"/>
    <col min="7942" max="7958" width="3" style="49" bestFit="1" customWidth="1"/>
    <col min="7959" max="8191" width="9.140625" style="49"/>
    <col min="8192" max="8192" width="41.42578125" style="49" bestFit="1" customWidth="1"/>
    <col min="8193" max="8193" width="11.7109375" style="49" bestFit="1" customWidth="1"/>
    <col min="8194" max="8195" width="10.5703125" style="49" bestFit="1" customWidth="1"/>
    <col min="8196" max="8196" width="12.7109375" style="49" customWidth="1"/>
    <col min="8197" max="8197" width="3" style="49" customWidth="1"/>
    <col min="8198" max="8214" width="3" style="49" bestFit="1" customWidth="1"/>
    <col min="8215" max="8447" width="9.140625" style="49"/>
    <col min="8448" max="8448" width="41.42578125" style="49" bestFit="1" customWidth="1"/>
    <col min="8449" max="8449" width="11.7109375" style="49" bestFit="1" customWidth="1"/>
    <col min="8450" max="8451" width="10.5703125" style="49" bestFit="1" customWidth="1"/>
    <col min="8452" max="8452" width="12.7109375" style="49" customWidth="1"/>
    <col min="8453" max="8453" width="3" style="49" customWidth="1"/>
    <col min="8454" max="8470" width="3" style="49" bestFit="1" customWidth="1"/>
    <col min="8471" max="8703" width="9.140625" style="49"/>
    <col min="8704" max="8704" width="41.42578125" style="49" bestFit="1" customWidth="1"/>
    <col min="8705" max="8705" width="11.7109375" style="49" bestFit="1" customWidth="1"/>
    <col min="8706" max="8707" width="10.5703125" style="49" bestFit="1" customWidth="1"/>
    <col min="8708" max="8708" width="12.7109375" style="49" customWidth="1"/>
    <col min="8709" max="8709" width="3" style="49" customWidth="1"/>
    <col min="8710" max="8726" width="3" style="49" bestFit="1" customWidth="1"/>
    <col min="8727" max="8959" width="9.140625" style="49"/>
    <col min="8960" max="8960" width="41.42578125" style="49" bestFit="1" customWidth="1"/>
    <col min="8961" max="8961" width="11.7109375" style="49" bestFit="1" customWidth="1"/>
    <col min="8962" max="8963" width="10.5703125" style="49" bestFit="1" customWidth="1"/>
    <col min="8964" max="8964" width="12.7109375" style="49" customWidth="1"/>
    <col min="8965" max="8965" width="3" style="49" customWidth="1"/>
    <col min="8966" max="8982" width="3" style="49" bestFit="1" customWidth="1"/>
    <col min="8983" max="9215" width="9.140625" style="49"/>
    <col min="9216" max="9216" width="41.42578125" style="49" bestFit="1" customWidth="1"/>
    <col min="9217" max="9217" width="11.7109375" style="49" bestFit="1" customWidth="1"/>
    <col min="9218" max="9219" width="10.5703125" style="49" bestFit="1" customWidth="1"/>
    <col min="9220" max="9220" width="12.7109375" style="49" customWidth="1"/>
    <col min="9221" max="9221" width="3" style="49" customWidth="1"/>
    <col min="9222" max="9238" width="3" style="49" bestFit="1" customWidth="1"/>
    <col min="9239" max="9471" width="9.140625" style="49"/>
    <col min="9472" max="9472" width="41.42578125" style="49" bestFit="1" customWidth="1"/>
    <col min="9473" max="9473" width="11.7109375" style="49" bestFit="1" customWidth="1"/>
    <col min="9474" max="9475" width="10.5703125" style="49" bestFit="1" customWidth="1"/>
    <col min="9476" max="9476" width="12.7109375" style="49" customWidth="1"/>
    <col min="9477" max="9477" width="3" style="49" customWidth="1"/>
    <col min="9478" max="9494" width="3" style="49" bestFit="1" customWidth="1"/>
    <col min="9495" max="9727" width="9.140625" style="49"/>
    <col min="9728" max="9728" width="41.42578125" style="49" bestFit="1" customWidth="1"/>
    <col min="9729" max="9729" width="11.7109375" style="49" bestFit="1" customWidth="1"/>
    <col min="9730" max="9731" width="10.5703125" style="49" bestFit="1" customWidth="1"/>
    <col min="9732" max="9732" width="12.7109375" style="49" customWidth="1"/>
    <col min="9733" max="9733" width="3" style="49" customWidth="1"/>
    <col min="9734" max="9750" width="3" style="49" bestFit="1" customWidth="1"/>
    <col min="9751" max="9983" width="9.140625" style="49"/>
    <col min="9984" max="9984" width="41.42578125" style="49" bestFit="1" customWidth="1"/>
    <col min="9985" max="9985" width="11.7109375" style="49" bestFit="1" customWidth="1"/>
    <col min="9986" max="9987" width="10.5703125" style="49" bestFit="1" customWidth="1"/>
    <col min="9988" max="9988" width="12.7109375" style="49" customWidth="1"/>
    <col min="9989" max="9989" width="3" style="49" customWidth="1"/>
    <col min="9990" max="10006" width="3" style="49" bestFit="1" customWidth="1"/>
    <col min="10007" max="10239" width="9.140625" style="49"/>
    <col min="10240" max="10240" width="41.42578125" style="49" bestFit="1" customWidth="1"/>
    <col min="10241" max="10241" width="11.7109375" style="49" bestFit="1" customWidth="1"/>
    <col min="10242" max="10243" width="10.5703125" style="49" bestFit="1" customWidth="1"/>
    <col min="10244" max="10244" width="12.7109375" style="49" customWidth="1"/>
    <col min="10245" max="10245" width="3" style="49" customWidth="1"/>
    <col min="10246" max="10262" width="3" style="49" bestFit="1" customWidth="1"/>
    <col min="10263" max="10495" width="9.140625" style="49"/>
    <col min="10496" max="10496" width="41.42578125" style="49" bestFit="1" customWidth="1"/>
    <col min="10497" max="10497" width="11.7109375" style="49" bestFit="1" customWidth="1"/>
    <col min="10498" max="10499" width="10.5703125" style="49" bestFit="1" customWidth="1"/>
    <col min="10500" max="10500" width="12.7109375" style="49" customWidth="1"/>
    <col min="10501" max="10501" width="3" style="49" customWidth="1"/>
    <col min="10502" max="10518" width="3" style="49" bestFit="1" customWidth="1"/>
    <col min="10519" max="10751" width="9.140625" style="49"/>
    <col min="10752" max="10752" width="41.42578125" style="49" bestFit="1" customWidth="1"/>
    <col min="10753" max="10753" width="11.7109375" style="49" bestFit="1" customWidth="1"/>
    <col min="10754" max="10755" width="10.5703125" style="49" bestFit="1" customWidth="1"/>
    <col min="10756" max="10756" width="12.7109375" style="49" customWidth="1"/>
    <col min="10757" max="10757" width="3" style="49" customWidth="1"/>
    <col min="10758" max="10774" width="3" style="49" bestFit="1" customWidth="1"/>
    <col min="10775" max="11007" width="9.140625" style="49"/>
    <col min="11008" max="11008" width="41.42578125" style="49" bestFit="1" customWidth="1"/>
    <col min="11009" max="11009" width="11.7109375" style="49" bestFit="1" customWidth="1"/>
    <col min="11010" max="11011" width="10.5703125" style="49" bestFit="1" customWidth="1"/>
    <col min="11012" max="11012" width="12.7109375" style="49" customWidth="1"/>
    <col min="11013" max="11013" width="3" style="49" customWidth="1"/>
    <col min="11014" max="11030" width="3" style="49" bestFit="1" customWidth="1"/>
    <col min="11031" max="11263" width="9.140625" style="49"/>
    <col min="11264" max="11264" width="41.42578125" style="49" bestFit="1" customWidth="1"/>
    <col min="11265" max="11265" width="11.7109375" style="49" bestFit="1" customWidth="1"/>
    <col min="11266" max="11267" width="10.5703125" style="49" bestFit="1" customWidth="1"/>
    <col min="11268" max="11268" width="12.7109375" style="49" customWidth="1"/>
    <col min="11269" max="11269" width="3" style="49" customWidth="1"/>
    <col min="11270" max="11286" width="3" style="49" bestFit="1" customWidth="1"/>
    <col min="11287" max="11519" width="9.140625" style="49"/>
    <col min="11520" max="11520" width="41.42578125" style="49" bestFit="1" customWidth="1"/>
    <col min="11521" max="11521" width="11.7109375" style="49" bestFit="1" customWidth="1"/>
    <col min="11522" max="11523" width="10.5703125" style="49" bestFit="1" customWidth="1"/>
    <col min="11524" max="11524" width="12.7109375" style="49" customWidth="1"/>
    <col min="11525" max="11525" width="3" style="49" customWidth="1"/>
    <col min="11526" max="11542" width="3" style="49" bestFit="1" customWidth="1"/>
    <col min="11543" max="11775" width="9.140625" style="49"/>
    <col min="11776" max="11776" width="41.42578125" style="49" bestFit="1" customWidth="1"/>
    <col min="11777" max="11777" width="11.7109375" style="49" bestFit="1" customWidth="1"/>
    <col min="11778" max="11779" width="10.5703125" style="49" bestFit="1" customWidth="1"/>
    <col min="11780" max="11780" width="12.7109375" style="49" customWidth="1"/>
    <col min="11781" max="11781" width="3" style="49" customWidth="1"/>
    <col min="11782" max="11798" width="3" style="49" bestFit="1" customWidth="1"/>
    <col min="11799" max="12031" width="9.140625" style="49"/>
    <col min="12032" max="12032" width="41.42578125" style="49" bestFit="1" customWidth="1"/>
    <col min="12033" max="12033" width="11.7109375" style="49" bestFit="1" customWidth="1"/>
    <col min="12034" max="12035" width="10.5703125" style="49" bestFit="1" customWidth="1"/>
    <col min="12036" max="12036" width="12.7109375" style="49" customWidth="1"/>
    <col min="12037" max="12037" width="3" style="49" customWidth="1"/>
    <col min="12038" max="12054" width="3" style="49" bestFit="1" customWidth="1"/>
    <col min="12055" max="12287" width="9.140625" style="49"/>
    <col min="12288" max="12288" width="41.42578125" style="49" bestFit="1" customWidth="1"/>
    <col min="12289" max="12289" width="11.7109375" style="49" bestFit="1" customWidth="1"/>
    <col min="12290" max="12291" width="10.5703125" style="49" bestFit="1" customWidth="1"/>
    <col min="12292" max="12292" width="12.7109375" style="49" customWidth="1"/>
    <col min="12293" max="12293" width="3" style="49" customWidth="1"/>
    <col min="12294" max="12310" width="3" style="49" bestFit="1" customWidth="1"/>
    <col min="12311" max="12543" width="9.140625" style="49"/>
    <col min="12544" max="12544" width="41.42578125" style="49" bestFit="1" customWidth="1"/>
    <col min="12545" max="12545" width="11.7109375" style="49" bestFit="1" customWidth="1"/>
    <col min="12546" max="12547" width="10.5703125" style="49" bestFit="1" customWidth="1"/>
    <col min="12548" max="12548" width="12.7109375" style="49" customWidth="1"/>
    <col min="12549" max="12549" width="3" style="49" customWidth="1"/>
    <col min="12550" max="12566" width="3" style="49" bestFit="1" customWidth="1"/>
    <col min="12567" max="12799" width="9.140625" style="49"/>
    <col min="12800" max="12800" width="41.42578125" style="49" bestFit="1" customWidth="1"/>
    <col min="12801" max="12801" width="11.7109375" style="49" bestFit="1" customWidth="1"/>
    <col min="12802" max="12803" width="10.5703125" style="49" bestFit="1" customWidth="1"/>
    <col min="12804" max="12804" width="12.7109375" style="49" customWidth="1"/>
    <col min="12805" max="12805" width="3" style="49" customWidth="1"/>
    <col min="12806" max="12822" width="3" style="49" bestFit="1" customWidth="1"/>
    <col min="12823" max="13055" width="9.140625" style="49"/>
    <col min="13056" max="13056" width="41.42578125" style="49" bestFit="1" customWidth="1"/>
    <col min="13057" max="13057" width="11.7109375" style="49" bestFit="1" customWidth="1"/>
    <col min="13058" max="13059" width="10.5703125" style="49" bestFit="1" customWidth="1"/>
    <col min="13060" max="13060" width="12.7109375" style="49" customWidth="1"/>
    <col min="13061" max="13061" width="3" style="49" customWidth="1"/>
    <col min="13062" max="13078" width="3" style="49" bestFit="1" customWidth="1"/>
    <col min="13079" max="13311" width="9.140625" style="49"/>
    <col min="13312" max="13312" width="41.42578125" style="49" bestFit="1" customWidth="1"/>
    <col min="13313" max="13313" width="11.7109375" style="49" bestFit="1" customWidth="1"/>
    <col min="13314" max="13315" width="10.5703125" style="49" bestFit="1" customWidth="1"/>
    <col min="13316" max="13316" width="12.7109375" style="49" customWidth="1"/>
    <col min="13317" max="13317" width="3" style="49" customWidth="1"/>
    <col min="13318" max="13334" width="3" style="49" bestFit="1" customWidth="1"/>
    <col min="13335" max="13567" width="9.140625" style="49"/>
    <col min="13568" max="13568" width="41.42578125" style="49" bestFit="1" customWidth="1"/>
    <col min="13569" max="13569" width="11.7109375" style="49" bestFit="1" customWidth="1"/>
    <col min="13570" max="13571" width="10.5703125" style="49" bestFit="1" customWidth="1"/>
    <col min="13572" max="13572" width="12.7109375" style="49" customWidth="1"/>
    <col min="13573" max="13573" width="3" style="49" customWidth="1"/>
    <col min="13574" max="13590" width="3" style="49" bestFit="1" customWidth="1"/>
    <col min="13591" max="13823" width="9.140625" style="49"/>
    <col min="13824" max="13824" width="41.42578125" style="49" bestFit="1" customWidth="1"/>
    <col min="13825" max="13825" width="11.7109375" style="49" bestFit="1" customWidth="1"/>
    <col min="13826" max="13827" width="10.5703125" style="49" bestFit="1" customWidth="1"/>
    <col min="13828" max="13828" width="12.7109375" style="49" customWidth="1"/>
    <col min="13829" max="13829" width="3" style="49" customWidth="1"/>
    <col min="13830" max="13846" width="3" style="49" bestFit="1" customWidth="1"/>
    <col min="13847" max="14079" width="9.140625" style="49"/>
    <col min="14080" max="14080" width="41.42578125" style="49" bestFit="1" customWidth="1"/>
    <col min="14081" max="14081" width="11.7109375" style="49" bestFit="1" customWidth="1"/>
    <col min="14082" max="14083" width="10.5703125" style="49" bestFit="1" customWidth="1"/>
    <col min="14084" max="14084" width="12.7109375" style="49" customWidth="1"/>
    <col min="14085" max="14085" width="3" style="49" customWidth="1"/>
    <col min="14086" max="14102" width="3" style="49" bestFit="1" customWidth="1"/>
    <col min="14103" max="14335" width="9.140625" style="49"/>
    <col min="14336" max="14336" width="41.42578125" style="49" bestFit="1" customWidth="1"/>
    <col min="14337" max="14337" width="11.7109375" style="49" bestFit="1" customWidth="1"/>
    <col min="14338" max="14339" width="10.5703125" style="49" bestFit="1" customWidth="1"/>
    <col min="14340" max="14340" width="12.7109375" style="49" customWidth="1"/>
    <col min="14341" max="14341" width="3" style="49" customWidth="1"/>
    <col min="14342" max="14358" width="3" style="49" bestFit="1" customWidth="1"/>
    <col min="14359" max="14591" width="9.140625" style="49"/>
    <col min="14592" max="14592" width="41.42578125" style="49" bestFit="1" customWidth="1"/>
    <col min="14593" max="14593" width="11.7109375" style="49" bestFit="1" customWidth="1"/>
    <col min="14594" max="14595" width="10.5703125" style="49" bestFit="1" customWidth="1"/>
    <col min="14596" max="14596" width="12.7109375" style="49" customWidth="1"/>
    <col min="14597" max="14597" width="3" style="49" customWidth="1"/>
    <col min="14598" max="14614" width="3" style="49" bestFit="1" customWidth="1"/>
    <col min="14615" max="14847" width="9.140625" style="49"/>
    <col min="14848" max="14848" width="41.42578125" style="49" bestFit="1" customWidth="1"/>
    <col min="14849" max="14849" width="11.7109375" style="49" bestFit="1" customWidth="1"/>
    <col min="14850" max="14851" width="10.5703125" style="49" bestFit="1" customWidth="1"/>
    <col min="14852" max="14852" width="12.7109375" style="49" customWidth="1"/>
    <col min="14853" max="14853" width="3" style="49" customWidth="1"/>
    <col min="14854" max="14870" width="3" style="49" bestFit="1" customWidth="1"/>
    <col min="14871" max="15103" width="9.140625" style="49"/>
    <col min="15104" max="15104" width="41.42578125" style="49" bestFit="1" customWidth="1"/>
    <col min="15105" max="15105" width="11.7109375" style="49" bestFit="1" customWidth="1"/>
    <col min="15106" max="15107" width="10.5703125" style="49" bestFit="1" customWidth="1"/>
    <col min="15108" max="15108" width="12.7109375" style="49" customWidth="1"/>
    <col min="15109" max="15109" width="3" style="49" customWidth="1"/>
    <col min="15110" max="15126" width="3" style="49" bestFit="1" customWidth="1"/>
    <col min="15127" max="15359" width="9.140625" style="49"/>
    <col min="15360" max="15360" width="41.42578125" style="49" bestFit="1" customWidth="1"/>
    <col min="15361" max="15361" width="11.7109375" style="49" bestFit="1" customWidth="1"/>
    <col min="15362" max="15363" width="10.5703125" style="49" bestFit="1" customWidth="1"/>
    <col min="15364" max="15364" width="12.7109375" style="49" customWidth="1"/>
    <col min="15365" max="15365" width="3" style="49" customWidth="1"/>
    <col min="15366" max="15382" width="3" style="49" bestFit="1" customWidth="1"/>
    <col min="15383" max="15615" width="9.140625" style="49"/>
    <col min="15616" max="15616" width="41.42578125" style="49" bestFit="1" customWidth="1"/>
    <col min="15617" max="15617" width="11.7109375" style="49" bestFit="1" customWidth="1"/>
    <col min="15618" max="15619" width="10.5703125" style="49" bestFit="1" customWidth="1"/>
    <col min="15620" max="15620" width="12.7109375" style="49" customWidth="1"/>
    <col min="15621" max="15621" width="3" style="49" customWidth="1"/>
    <col min="15622" max="15638" width="3" style="49" bestFit="1" customWidth="1"/>
    <col min="15639" max="15871" width="9.140625" style="49"/>
    <col min="15872" max="15872" width="41.42578125" style="49" bestFit="1" customWidth="1"/>
    <col min="15873" max="15873" width="11.7109375" style="49" bestFit="1" customWidth="1"/>
    <col min="15874" max="15875" width="10.5703125" style="49" bestFit="1" customWidth="1"/>
    <col min="15876" max="15876" width="12.7109375" style="49" customWidth="1"/>
    <col min="15877" max="15877" width="3" style="49" customWidth="1"/>
    <col min="15878" max="15894" width="3" style="49" bestFit="1" customWidth="1"/>
    <col min="15895" max="16127" width="9.140625" style="49"/>
    <col min="16128" max="16128" width="41.42578125" style="49" bestFit="1" customWidth="1"/>
    <col min="16129" max="16129" width="11.7109375" style="49" bestFit="1" customWidth="1"/>
    <col min="16130" max="16131" width="10.5703125" style="49" bestFit="1" customWidth="1"/>
    <col min="16132" max="16132" width="12.7109375" style="49" customWidth="1"/>
    <col min="16133" max="16133" width="3" style="49" customWidth="1"/>
    <col min="16134" max="16150" width="3" style="49" bestFit="1" customWidth="1"/>
    <col min="16151" max="16384" width="9.140625" style="49"/>
  </cols>
  <sheetData>
    <row r="1" spans="1:6" ht="15">
      <c r="A1" s="42"/>
      <c r="B1" s="213" t="s">
        <v>95</v>
      </c>
      <c r="C1" s="213"/>
      <c r="D1" s="51"/>
      <c r="E1" s="52"/>
      <c r="F1" s="52"/>
    </row>
    <row r="2" spans="1:6" ht="15">
      <c r="A2" s="42"/>
      <c r="B2" s="105" t="s">
        <v>466</v>
      </c>
      <c r="C2" s="105"/>
      <c r="D2" s="51"/>
      <c r="E2" s="52"/>
      <c r="F2" s="52"/>
    </row>
    <row r="4" spans="1:6" ht="28.5" customHeight="1">
      <c r="B4" s="197" t="s">
        <v>0</v>
      </c>
      <c r="C4" s="195"/>
    </row>
    <row r="5" spans="1:6">
      <c r="B5" s="94" t="s">
        <v>1</v>
      </c>
      <c r="C5" s="95" t="s">
        <v>2</v>
      </c>
    </row>
    <row r="6" spans="1:6">
      <c r="B6" s="96" t="s">
        <v>465</v>
      </c>
      <c r="C6" s="157">
        <f>'BRV Lava_Popis del'!H7+'BRV Lava_Popis del'!H15+'BRV Lava_Popis del'!H23</f>
        <v>0</v>
      </c>
    </row>
    <row r="7" spans="1:6">
      <c r="B7" s="96" t="s">
        <v>464</v>
      </c>
      <c r="C7" s="157">
        <f>'BRV Lava_Popis del'!H7</f>
        <v>0</v>
      </c>
      <c r="E7" s="45"/>
    </row>
    <row r="8" spans="1:6">
      <c r="B8" s="96" t="s">
        <v>463</v>
      </c>
      <c r="C8" s="157">
        <f>'BRV Lava_Popis del'!H15</f>
        <v>0</v>
      </c>
    </row>
    <row r="9" spans="1:6">
      <c r="B9" s="96" t="s">
        <v>462</v>
      </c>
      <c r="C9" s="157">
        <f>'BRV Lava_Popis del'!H23</f>
        <v>0</v>
      </c>
    </row>
    <row r="10" spans="1:6">
      <c r="B10" s="96" t="s">
        <v>461</v>
      </c>
      <c r="C10" s="157">
        <f>'BRV Lava_Popis del'!H31+'BRV Lava_Popis del'!H36+'BRV Lava_Popis del'!H42+'BRV Lava_Popis del'!H48+'BRV Lava_Popis del'!H55</f>
        <v>0</v>
      </c>
    </row>
    <row r="11" spans="1:6">
      <c r="B11" s="96" t="s">
        <v>460</v>
      </c>
      <c r="C11" s="157">
        <f>'BRV Lava_Popis del'!H31</f>
        <v>0</v>
      </c>
    </row>
    <row r="12" spans="1:6">
      <c r="B12" s="96" t="s">
        <v>459</v>
      </c>
      <c r="C12" s="157">
        <f>'BRV Lava_Popis del'!H36</f>
        <v>0</v>
      </c>
    </row>
    <row r="13" spans="1:6">
      <c r="B13" s="96" t="s">
        <v>458</v>
      </c>
      <c r="C13" s="157">
        <f>'BRV Lava_Popis del'!H42</f>
        <v>0</v>
      </c>
    </row>
    <row r="14" spans="1:6">
      <c r="B14" s="96" t="s">
        <v>457</v>
      </c>
      <c r="C14" s="157">
        <f>'BRV Lava_Popis del'!H48</f>
        <v>0</v>
      </c>
    </row>
    <row r="15" spans="1:6">
      <c r="B15" s="96" t="s">
        <v>456</v>
      </c>
      <c r="C15" s="157">
        <f>'BRV Lava_Popis del'!H55</f>
        <v>0</v>
      </c>
    </row>
    <row r="16" spans="1:6">
      <c r="B16" s="96" t="s">
        <v>455</v>
      </c>
      <c r="C16" s="157">
        <f>'BRV Lava_Popis del'!H69+'BRV Lava_Popis del'!H75+'BRV Lava_Popis del'!H83+'BRV Lava_Popis del'!H89+'BRV Lava_Popis del'!H95</f>
        <v>0</v>
      </c>
    </row>
    <row r="17" spans="2:3">
      <c r="B17" s="96" t="s">
        <v>454</v>
      </c>
      <c r="C17" s="157">
        <f>'BRV Lava_Popis del'!H69</f>
        <v>0</v>
      </c>
    </row>
    <row r="18" spans="2:3">
      <c r="B18" s="96" t="s">
        <v>453</v>
      </c>
      <c r="C18" s="157">
        <f>'BRV Lava_Popis del'!H75</f>
        <v>0</v>
      </c>
    </row>
    <row r="19" spans="2:3">
      <c r="B19" s="96" t="s">
        <v>452</v>
      </c>
      <c r="C19" s="157">
        <f>'BRV Lava_Popis del'!H83</f>
        <v>0</v>
      </c>
    </row>
    <row r="20" spans="2:3">
      <c r="B20" s="96" t="s">
        <v>451</v>
      </c>
      <c r="C20" s="157">
        <f>'BRV Lava_Popis del'!H89</f>
        <v>0</v>
      </c>
    </row>
    <row r="21" spans="2:3">
      <c r="B21" s="96" t="s">
        <v>450</v>
      </c>
      <c r="C21" s="157">
        <f>'BRV Lava_Popis del'!H95</f>
        <v>0</v>
      </c>
    </row>
    <row r="22" spans="2:3">
      <c r="B22" s="96" t="s">
        <v>449</v>
      </c>
      <c r="C22" s="157">
        <f>'BRV Lava_Popis del'!H100</f>
        <v>0</v>
      </c>
    </row>
    <row r="23" spans="2:3">
      <c r="B23" s="96" t="s">
        <v>448</v>
      </c>
      <c r="C23" s="157">
        <f>'BRV Lava_Popis del'!H106</f>
        <v>0</v>
      </c>
    </row>
    <row r="24" spans="2:3">
      <c r="B24" s="96" t="s">
        <v>447</v>
      </c>
      <c r="C24" s="157">
        <f>'BRV Lava_Popis del'!H106</f>
        <v>0</v>
      </c>
    </row>
    <row r="25" spans="2:3">
      <c r="B25" s="96" t="s">
        <v>446</v>
      </c>
      <c r="C25" s="157">
        <f>'BRV Lava_Popis del'!H115</f>
        <v>1305</v>
      </c>
    </row>
    <row r="26" spans="2:3">
      <c r="B26" s="97" t="s">
        <v>445</v>
      </c>
      <c r="C26" s="156">
        <f>'BRV Lava_Popis del'!H115</f>
        <v>1305</v>
      </c>
    </row>
    <row r="27" spans="2:3">
      <c r="B27" s="196"/>
    </row>
    <row r="28" spans="2:3">
      <c r="B28" s="194"/>
      <c r="C28" s="195"/>
    </row>
    <row r="29" spans="2:3">
      <c r="B29" s="194" t="s">
        <v>444</v>
      </c>
      <c r="C29" s="95" t="s">
        <v>2</v>
      </c>
    </row>
    <row r="30" spans="2:3">
      <c r="C30" s="156">
        <f>C6+C10+C16+C22+C23+C25</f>
        <v>1305</v>
      </c>
    </row>
  </sheetData>
  <mergeCells count="1">
    <mergeCell ref="B1:C1"/>
  </mergeCells>
  <pageMargins left="1.1811023622047245" right="0.39370078740157483" top="0.59055118110236227" bottom="0.59055118110236227" header="0" footer="0.19685039370078741"/>
  <pageSetup paperSize="9" scale="85" orientation="portrait" r:id="rId1"/>
  <headerFooter alignWithMargins="0">
    <oddFooter>&amp;C&amp;"Swis721 Cn BT,Roman"Stran &amp;P od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17"/>
  <sheetViews>
    <sheetView showZeros="0" view="pageBreakPreview" zoomScale="110" zoomScaleNormal="85" zoomScaleSheetLayoutView="110" workbookViewId="0"/>
  </sheetViews>
  <sheetFormatPr defaultRowHeight="12.75"/>
  <cols>
    <col min="1" max="1" width="2.7109375" style="49" customWidth="1"/>
    <col min="2" max="2" width="15.7109375" style="87" customWidth="1"/>
    <col min="3" max="3" width="9.7109375" style="87" customWidth="1"/>
    <col min="4" max="4" width="40.7109375" style="88" customWidth="1"/>
    <col min="5" max="5" width="7.7109375" style="87" customWidth="1"/>
    <col min="6" max="6" width="10.7109375" style="89" customWidth="1"/>
    <col min="7" max="8" width="20.7109375" style="90" customWidth="1"/>
    <col min="9" max="257" width="9.140625" style="41"/>
    <col min="258" max="258" width="15.7109375" style="41" customWidth="1"/>
    <col min="259" max="259" width="10.42578125" style="41" bestFit="1" customWidth="1"/>
    <col min="260" max="260" width="40.7109375" style="41" customWidth="1"/>
    <col min="261" max="261" width="8" style="41" bestFit="1" customWidth="1"/>
    <col min="262" max="262" width="9.7109375" style="41" bestFit="1" customWidth="1"/>
    <col min="263" max="264" width="20.7109375" style="41" customWidth="1"/>
    <col min="265" max="513" width="9.140625" style="41"/>
    <col min="514" max="514" width="15.7109375" style="41" customWidth="1"/>
    <col min="515" max="515" width="10.42578125" style="41" bestFit="1" customWidth="1"/>
    <col min="516" max="516" width="40.7109375" style="41" customWidth="1"/>
    <col min="517" max="517" width="8" style="41" bestFit="1" customWidth="1"/>
    <col min="518" max="518" width="9.7109375" style="41" bestFit="1" customWidth="1"/>
    <col min="519" max="520" width="20.7109375" style="41" customWidth="1"/>
    <col min="521" max="769" width="9.140625" style="41"/>
    <col min="770" max="770" width="15.7109375" style="41" customWidth="1"/>
    <col min="771" max="771" width="10.42578125" style="41" bestFit="1" customWidth="1"/>
    <col min="772" max="772" width="40.7109375" style="41" customWidth="1"/>
    <col min="773" max="773" width="8" style="41" bestFit="1" customWidth="1"/>
    <col min="774" max="774" width="9.7109375" style="41" bestFit="1" customWidth="1"/>
    <col min="775" max="776" width="20.7109375" style="41" customWidth="1"/>
    <col min="777" max="1025" width="9.140625" style="41"/>
    <col min="1026" max="1026" width="15.7109375" style="41" customWidth="1"/>
    <col min="1027" max="1027" width="10.42578125" style="41" bestFit="1" customWidth="1"/>
    <col min="1028" max="1028" width="40.7109375" style="41" customWidth="1"/>
    <col min="1029" max="1029" width="8" style="41" bestFit="1" customWidth="1"/>
    <col min="1030" max="1030" width="9.7109375" style="41" bestFit="1" customWidth="1"/>
    <col min="1031" max="1032" width="20.7109375" style="41" customWidth="1"/>
    <col min="1033" max="1281" width="9.140625" style="41"/>
    <col min="1282" max="1282" width="15.7109375" style="41" customWidth="1"/>
    <col min="1283" max="1283" width="10.42578125" style="41" bestFit="1" customWidth="1"/>
    <col min="1284" max="1284" width="40.7109375" style="41" customWidth="1"/>
    <col min="1285" max="1285" width="8" style="41" bestFit="1" customWidth="1"/>
    <col min="1286" max="1286" width="9.7109375" style="41" bestFit="1" customWidth="1"/>
    <col min="1287" max="1288" width="20.7109375" style="41" customWidth="1"/>
    <col min="1289" max="1537" width="9.140625" style="41"/>
    <col min="1538" max="1538" width="15.7109375" style="41" customWidth="1"/>
    <col min="1539" max="1539" width="10.42578125" style="41" bestFit="1" customWidth="1"/>
    <col min="1540" max="1540" width="40.7109375" style="41" customWidth="1"/>
    <col min="1541" max="1541" width="8" style="41" bestFit="1" customWidth="1"/>
    <col min="1542" max="1542" width="9.7109375" style="41" bestFit="1" customWidth="1"/>
    <col min="1543" max="1544" width="20.7109375" style="41" customWidth="1"/>
    <col min="1545" max="1793" width="9.140625" style="41"/>
    <col min="1794" max="1794" width="15.7109375" style="41" customWidth="1"/>
    <col min="1795" max="1795" width="10.42578125" style="41" bestFit="1" customWidth="1"/>
    <col min="1796" max="1796" width="40.7109375" style="41" customWidth="1"/>
    <col min="1797" max="1797" width="8" style="41" bestFit="1" customWidth="1"/>
    <col min="1798" max="1798" width="9.7109375" style="41" bestFit="1" customWidth="1"/>
    <col min="1799" max="1800" width="20.7109375" style="41" customWidth="1"/>
    <col min="1801" max="2049" width="9.140625" style="41"/>
    <col min="2050" max="2050" width="15.7109375" style="41" customWidth="1"/>
    <col min="2051" max="2051" width="10.42578125" style="41" bestFit="1" customWidth="1"/>
    <col min="2052" max="2052" width="40.7109375" style="41" customWidth="1"/>
    <col min="2053" max="2053" width="8" style="41" bestFit="1" customWidth="1"/>
    <col min="2054" max="2054" width="9.7109375" style="41" bestFit="1" customWidth="1"/>
    <col min="2055" max="2056" width="20.7109375" style="41" customWidth="1"/>
    <col min="2057" max="2305" width="9.140625" style="41"/>
    <col min="2306" max="2306" width="15.7109375" style="41" customWidth="1"/>
    <col min="2307" max="2307" width="10.42578125" style="41" bestFit="1" customWidth="1"/>
    <col min="2308" max="2308" width="40.7109375" style="41" customWidth="1"/>
    <col min="2309" max="2309" width="8" style="41" bestFit="1" customWidth="1"/>
    <col min="2310" max="2310" width="9.7109375" style="41" bestFit="1" customWidth="1"/>
    <col min="2311" max="2312" width="20.7109375" style="41" customWidth="1"/>
    <col min="2313" max="2561" width="9.140625" style="41"/>
    <col min="2562" max="2562" width="15.7109375" style="41" customWidth="1"/>
    <col min="2563" max="2563" width="10.42578125" style="41" bestFit="1" customWidth="1"/>
    <col min="2564" max="2564" width="40.7109375" style="41" customWidth="1"/>
    <col min="2565" max="2565" width="8" style="41" bestFit="1" customWidth="1"/>
    <col min="2566" max="2566" width="9.7109375" style="41" bestFit="1" customWidth="1"/>
    <col min="2567" max="2568" width="20.7109375" style="41" customWidth="1"/>
    <col min="2569" max="2817" width="9.140625" style="41"/>
    <col min="2818" max="2818" width="15.7109375" style="41" customWidth="1"/>
    <col min="2819" max="2819" width="10.42578125" style="41" bestFit="1" customWidth="1"/>
    <col min="2820" max="2820" width="40.7109375" style="41" customWidth="1"/>
    <col min="2821" max="2821" width="8" style="41" bestFit="1" customWidth="1"/>
    <col min="2822" max="2822" width="9.7109375" style="41" bestFit="1" customWidth="1"/>
    <col min="2823" max="2824" width="20.7109375" style="41" customWidth="1"/>
    <col min="2825" max="3073" width="9.140625" style="41"/>
    <col min="3074" max="3074" width="15.7109375" style="41" customWidth="1"/>
    <col min="3075" max="3075" width="10.42578125" style="41" bestFit="1" customWidth="1"/>
    <col min="3076" max="3076" width="40.7109375" style="41" customWidth="1"/>
    <col min="3077" max="3077" width="8" style="41" bestFit="1" customWidth="1"/>
    <col min="3078" max="3078" width="9.7109375" style="41" bestFit="1" customWidth="1"/>
    <col min="3079" max="3080" width="20.7109375" style="41" customWidth="1"/>
    <col min="3081" max="3329" width="9.140625" style="41"/>
    <col min="3330" max="3330" width="15.7109375" style="41" customWidth="1"/>
    <col min="3331" max="3331" width="10.42578125" style="41" bestFit="1" customWidth="1"/>
    <col min="3332" max="3332" width="40.7109375" style="41" customWidth="1"/>
    <col min="3333" max="3333" width="8" style="41" bestFit="1" customWidth="1"/>
    <col min="3334" max="3334" width="9.7109375" style="41" bestFit="1" customWidth="1"/>
    <col min="3335" max="3336" width="20.7109375" style="41" customWidth="1"/>
    <col min="3337" max="3585" width="9.140625" style="41"/>
    <col min="3586" max="3586" width="15.7109375" style="41" customWidth="1"/>
    <col min="3587" max="3587" width="10.42578125" style="41" bestFit="1" customWidth="1"/>
    <col min="3588" max="3588" width="40.7109375" style="41" customWidth="1"/>
    <col min="3589" max="3589" width="8" style="41" bestFit="1" customWidth="1"/>
    <col min="3590" max="3590" width="9.7109375" style="41" bestFit="1" customWidth="1"/>
    <col min="3591" max="3592" width="20.7109375" style="41" customWidth="1"/>
    <col min="3593" max="3841" width="9.140625" style="41"/>
    <col min="3842" max="3842" width="15.7109375" style="41" customWidth="1"/>
    <col min="3843" max="3843" width="10.42578125" style="41" bestFit="1" customWidth="1"/>
    <col min="3844" max="3844" width="40.7109375" style="41" customWidth="1"/>
    <col min="3845" max="3845" width="8" style="41" bestFit="1" customWidth="1"/>
    <col min="3846" max="3846" width="9.7109375" style="41" bestFit="1" customWidth="1"/>
    <col min="3847" max="3848" width="20.7109375" style="41" customWidth="1"/>
    <col min="3849" max="4097" width="9.140625" style="41"/>
    <col min="4098" max="4098" width="15.7109375" style="41" customWidth="1"/>
    <col min="4099" max="4099" width="10.42578125" style="41" bestFit="1" customWidth="1"/>
    <col min="4100" max="4100" width="40.7109375" style="41" customWidth="1"/>
    <col min="4101" max="4101" width="8" style="41" bestFit="1" customWidth="1"/>
    <col min="4102" max="4102" width="9.7109375" style="41" bestFit="1" customWidth="1"/>
    <col min="4103" max="4104" width="20.7109375" style="41" customWidth="1"/>
    <col min="4105" max="4353" width="9.140625" style="41"/>
    <col min="4354" max="4354" width="15.7109375" style="41" customWidth="1"/>
    <col min="4355" max="4355" width="10.42578125" style="41" bestFit="1" customWidth="1"/>
    <col min="4356" max="4356" width="40.7109375" style="41" customWidth="1"/>
    <col min="4357" max="4357" width="8" style="41" bestFit="1" customWidth="1"/>
    <col min="4358" max="4358" width="9.7109375" style="41" bestFit="1" customWidth="1"/>
    <col min="4359" max="4360" width="20.7109375" style="41" customWidth="1"/>
    <col min="4361" max="4609" width="9.140625" style="41"/>
    <col min="4610" max="4610" width="15.7109375" style="41" customWidth="1"/>
    <col min="4611" max="4611" width="10.42578125" style="41" bestFit="1" customWidth="1"/>
    <col min="4612" max="4612" width="40.7109375" style="41" customWidth="1"/>
    <col min="4613" max="4613" width="8" style="41" bestFit="1" customWidth="1"/>
    <col min="4614" max="4614" width="9.7109375" style="41" bestFit="1" customWidth="1"/>
    <col min="4615" max="4616" width="20.7109375" style="41" customWidth="1"/>
    <col min="4617" max="4865" width="9.140625" style="41"/>
    <col min="4866" max="4866" width="15.7109375" style="41" customWidth="1"/>
    <col min="4867" max="4867" width="10.42578125" style="41" bestFit="1" customWidth="1"/>
    <col min="4868" max="4868" width="40.7109375" style="41" customWidth="1"/>
    <col min="4869" max="4869" width="8" style="41" bestFit="1" customWidth="1"/>
    <col min="4870" max="4870" width="9.7109375" style="41" bestFit="1" customWidth="1"/>
    <col min="4871" max="4872" width="20.7109375" style="41" customWidth="1"/>
    <col min="4873" max="5121" width="9.140625" style="41"/>
    <col min="5122" max="5122" width="15.7109375" style="41" customWidth="1"/>
    <col min="5123" max="5123" width="10.42578125" style="41" bestFit="1" customWidth="1"/>
    <col min="5124" max="5124" width="40.7109375" style="41" customWidth="1"/>
    <col min="5125" max="5125" width="8" style="41" bestFit="1" customWidth="1"/>
    <col min="5126" max="5126" width="9.7109375" style="41" bestFit="1" customWidth="1"/>
    <col min="5127" max="5128" width="20.7109375" style="41" customWidth="1"/>
    <col min="5129" max="5377" width="9.140625" style="41"/>
    <col min="5378" max="5378" width="15.7109375" style="41" customWidth="1"/>
    <col min="5379" max="5379" width="10.42578125" style="41" bestFit="1" customWidth="1"/>
    <col min="5380" max="5380" width="40.7109375" style="41" customWidth="1"/>
    <col min="5381" max="5381" width="8" style="41" bestFit="1" customWidth="1"/>
    <col min="5382" max="5382" width="9.7109375" style="41" bestFit="1" customWidth="1"/>
    <col min="5383" max="5384" width="20.7109375" style="41" customWidth="1"/>
    <col min="5385" max="5633" width="9.140625" style="41"/>
    <col min="5634" max="5634" width="15.7109375" style="41" customWidth="1"/>
    <col min="5635" max="5635" width="10.42578125" style="41" bestFit="1" customWidth="1"/>
    <col min="5636" max="5636" width="40.7109375" style="41" customWidth="1"/>
    <col min="5637" max="5637" width="8" style="41" bestFit="1" customWidth="1"/>
    <col min="5638" max="5638" width="9.7109375" style="41" bestFit="1" customWidth="1"/>
    <col min="5639" max="5640" width="20.7109375" style="41" customWidth="1"/>
    <col min="5641" max="5889" width="9.140625" style="41"/>
    <col min="5890" max="5890" width="15.7109375" style="41" customWidth="1"/>
    <col min="5891" max="5891" width="10.42578125" style="41" bestFit="1" customWidth="1"/>
    <col min="5892" max="5892" width="40.7109375" style="41" customWidth="1"/>
    <col min="5893" max="5893" width="8" style="41" bestFit="1" customWidth="1"/>
    <col min="5894" max="5894" width="9.7109375" style="41" bestFit="1" customWidth="1"/>
    <col min="5895" max="5896" width="20.7109375" style="41" customWidth="1"/>
    <col min="5897" max="6145" width="9.140625" style="41"/>
    <col min="6146" max="6146" width="15.7109375" style="41" customWidth="1"/>
    <col min="6147" max="6147" width="10.42578125" style="41" bestFit="1" customWidth="1"/>
    <col min="6148" max="6148" width="40.7109375" style="41" customWidth="1"/>
    <col min="6149" max="6149" width="8" style="41" bestFit="1" customWidth="1"/>
    <col min="6150" max="6150" width="9.7109375" style="41" bestFit="1" customWidth="1"/>
    <col min="6151" max="6152" width="20.7109375" style="41" customWidth="1"/>
    <col min="6153" max="6401" width="9.140625" style="41"/>
    <col min="6402" max="6402" width="15.7109375" style="41" customWidth="1"/>
    <col min="6403" max="6403" width="10.42578125" style="41" bestFit="1" customWidth="1"/>
    <col min="6404" max="6404" width="40.7109375" style="41" customWidth="1"/>
    <col min="6405" max="6405" width="8" style="41" bestFit="1" customWidth="1"/>
    <col min="6406" max="6406" width="9.7109375" style="41" bestFit="1" customWidth="1"/>
    <col min="6407" max="6408" width="20.7109375" style="41" customWidth="1"/>
    <col min="6409" max="6657" width="9.140625" style="41"/>
    <col min="6658" max="6658" width="15.7109375" style="41" customWidth="1"/>
    <col min="6659" max="6659" width="10.42578125" style="41" bestFit="1" customWidth="1"/>
    <col min="6660" max="6660" width="40.7109375" style="41" customWidth="1"/>
    <col min="6661" max="6661" width="8" style="41" bestFit="1" customWidth="1"/>
    <col min="6662" max="6662" width="9.7109375" style="41" bestFit="1" customWidth="1"/>
    <col min="6663" max="6664" width="20.7109375" style="41" customWidth="1"/>
    <col min="6665" max="6913" width="9.140625" style="41"/>
    <col min="6914" max="6914" width="15.7109375" style="41" customWidth="1"/>
    <col min="6915" max="6915" width="10.42578125" style="41" bestFit="1" customWidth="1"/>
    <col min="6916" max="6916" width="40.7109375" style="41" customWidth="1"/>
    <col min="6917" max="6917" width="8" style="41" bestFit="1" customWidth="1"/>
    <col min="6918" max="6918" width="9.7109375" style="41" bestFit="1" customWidth="1"/>
    <col min="6919" max="6920" width="20.7109375" style="41" customWidth="1"/>
    <col min="6921" max="7169" width="9.140625" style="41"/>
    <col min="7170" max="7170" width="15.7109375" style="41" customWidth="1"/>
    <col min="7171" max="7171" width="10.42578125" style="41" bestFit="1" customWidth="1"/>
    <col min="7172" max="7172" width="40.7109375" style="41" customWidth="1"/>
    <col min="7173" max="7173" width="8" style="41" bestFit="1" customWidth="1"/>
    <col min="7174" max="7174" width="9.7109375" style="41" bestFit="1" customWidth="1"/>
    <col min="7175" max="7176" width="20.7109375" style="41" customWidth="1"/>
    <col min="7177" max="7425" width="9.140625" style="41"/>
    <col min="7426" max="7426" width="15.7109375" style="41" customWidth="1"/>
    <col min="7427" max="7427" width="10.42578125" style="41" bestFit="1" customWidth="1"/>
    <col min="7428" max="7428" width="40.7109375" style="41" customWidth="1"/>
    <col min="7429" max="7429" width="8" style="41" bestFit="1" customWidth="1"/>
    <col min="7430" max="7430" width="9.7109375" style="41" bestFit="1" customWidth="1"/>
    <col min="7431" max="7432" width="20.7109375" style="41" customWidth="1"/>
    <col min="7433" max="7681" width="9.140625" style="41"/>
    <col min="7682" max="7682" width="15.7109375" style="41" customWidth="1"/>
    <col min="7683" max="7683" width="10.42578125" style="41" bestFit="1" customWidth="1"/>
    <col min="7684" max="7684" width="40.7109375" style="41" customWidth="1"/>
    <col min="7685" max="7685" width="8" style="41" bestFit="1" customWidth="1"/>
    <col min="7686" max="7686" width="9.7109375" style="41" bestFit="1" customWidth="1"/>
    <col min="7687" max="7688" width="20.7109375" style="41" customWidth="1"/>
    <col min="7689" max="7937" width="9.140625" style="41"/>
    <col min="7938" max="7938" width="15.7109375" style="41" customWidth="1"/>
    <col min="7939" max="7939" width="10.42578125" style="41" bestFit="1" customWidth="1"/>
    <col min="7940" max="7940" width="40.7109375" style="41" customWidth="1"/>
    <col min="7941" max="7941" width="8" style="41" bestFit="1" customWidth="1"/>
    <col min="7942" max="7942" width="9.7109375" style="41" bestFit="1" customWidth="1"/>
    <col min="7943" max="7944" width="20.7109375" style="41" customWidth="1"/>
    <col min="7945" max="8193" width="9.140625" style="41"/>
    <col min="8194" max="8194" width="15.7109375" style="41" customWidth="1"/>
    <col min="8195" max="8195" width="10.42578125" style="41" bestFit="1" customWidth="1"/>
    <col min="8196" max="8196" width="40.7109375" style="41" customWidth="1"/>
    <col min="8197" max="8197" width="8" style="41" bestFit="1" customWidth="1"/>
    <col min="8198" max="8198" width="9.7109375" style="41" bestFit="1" customWidth="1"/>
    <col min="8199" max="8200" width="20.7109375" style="41" customWidth="1"/>
    <col min="8201" max="8449" width="9.140625" style="41"/>
    <col min="8450" max="8450" width="15.7109375" style="41" customWidth="1"/>
    <col min="8451" max="8451" width="10.42578125" style="41" bestFit="1" customWidth="1"/>
    <col min="8452" max="8452" width="40.7109375" style="41" customWidth="1"/>
    <col min="8453" max="8453" width="8" style="41" bestFit="1" customWidth="1"/>
    <col min="8454" max="8454" width="9.7109375" style="41" bestFit="1" customWidth="1"/>
    <col min="8455" max="8456" width="20.7109375" style="41" customWidth="1"/>
    <col min="8457" max="8705" width="9.140625" style="41"/>
    <col min="8706" max="8706" width="15.7109375" style="41" customWidth="1"/>
    <col min="8707" max="8707" width="10.42578125" style="41" bestFit="1" customWidth="1"/>
    <col min="8708" max="8708" width="40.7109375" style="41" customWidth="1"/>
    <col min="8709" max="8709" width="8" style="41" bestFit="1" customWidth="1"/>
    <col min="8710" max="8710" width="9.7109375" style="41" bestFit="1" customWidth="1"/>
    <col min="8711" max="8712" width="20.7109375" style="41" customWidth="1"/>
    <col min="8713" max="8961" width="9.140625" style="41"/>
    <col min="8962" max="8962" width="15.7109375" style="41" customWidth="1"/>
    <col min="8963" max="8963" width="10.42578125" style="41" bestFit="1" customWidth="1"/>
    <col min="8964" max="8964" width="40.7109375" style="41" customWidth="1"/>
    <col min="8965" max="8965" width="8" style="41" bestFit="1" customWidth="1"/>
    <col min="8966" max="8966" width="9.7109375" style="41" bestFit="1" customWidth="1"/>
    <col min="8967" max="8968" width="20.7109375" style="41" customWidth="1"/>
    <col min="8969" max="9217" width="9.140625" style="41"/>
    <col min="9218" max="9218" width="15.7109375" style="41" customWidth="1"/>
    <col min="9219" max="9219" width="10.42578125" style="41" bestFit="1" customWidth="1"/>
    <col min="9220" max="9220" width="40.7109375" style="41" customWidth="1"/>
    <col min="9221" max="9221" width="8" style="41" bestFit="1" customWidth="1"/>
    <col min="9222" max="9222" width="9.7109375" style="41" bestFit="1" customWidth="1"/>
    <col min="9223" max="9224" width="20.7109375" style="41" customWidth="1"/>
    <col min="9225" max="9473" width="9.140625" style="41"/>
    <col min="9474" max="9474" width="15.7109375" style="41" customWidth="1"/>
    <col min="9475" max="9475" width="10.42578125" style="41" bestFit="1" customWidth="1"/>
    <col min="9476" max="9476" width="40.7109375" style="41" customWidth="1"/>
    <col min="9477" max="9477" width="8" style="41" bestFit="1" customWidth="1"/>
    <col min="9478" max="9478" width="9.7109375" style="41" bestFit="1" customWidth="1"/>
    <col min="9479" max="9480" width="20.7109375" style="41" customWidth="1"/>
    <col min="9481" max="9729" width="9.140625" style="41"/>
    <col min="9730" max="9730" width="15.7109375" style="41" customWidth="1"/>
    <col min="9731" max="9731" width="10.42578125" style="41" bestFit="1" customWidth="1"/>
    <col min="9732" max="9732" width="40.7109375" style="41" customWidth="1"/>
    <col min="9733" max="9733" width="8" style="41" bestFit="1" customWidth="1"/>
    <col min="9734" max="9734" width="9.7109375" style="41" bestFit="1" customWidth="1"/>
    <col min="9735" max="9736" width="20.7109375" style="41" customWidth="1"/>
    <col min="9737" max="9985" width="9.140625" style="41"/>
    <col min="9986" max="9986" width="15.7109375" style="41" customWidth="1"/>
    <col min="9987" max="9987" width="10.42578125" style="41" bestFit="1" customWidth="1"/>
    <col min="9988" max="9988" width="40.7109375" style="41" customWidth="1"/>
    <col min="9989" max="9989" width="8" style="41" bestFit="1" customWidth="1"/>
    <col min="9990" max="9990" width="9.7109375" style="41" bestFit="1" customWidth="1"/>
    <col min="9991" max="9992" width="20.7109375" style="41" customWidth="1"/>
    <col min="9993" max="10241" width="9.140625" style="41"/>
    <col min="10242" max="10242" width="15.7109375" style="41" customWidth="1"/>
    <col min="10243" max="10243" width="10.42578125" style="41" bestFit="1" customWidth="1"/>
    <col min="10244" max="10244" width="40.7109375" style="41" customWidth="1"/>
    <col min="10245" max="10245" width="8" style="41" bestFit="1" customWidth="1"/>
    <col min="10246" max="10246" width="9.7109375" style="41" bestFit="1" customWidth="1"/>
    <col min="10247" max="10248" width="20.7109375" style="41" customWidth="1"/>
    <col min="10249" max="10497" width="9.140625" style="41"/>
    <col min="10498" max="10498" width="15.7109375" style="41" customWidth="1"/>
    <col min="10499" max="10499" width="10.42578125" style="41" bestFit="1" customWidth="1"/>
    <col min="10500" max="10500" width="40.7109375" style="41" customWidth="1"/>
    <col min="10501" max="10501" width="8" style="41" bestFit="1" customWidth="1"/>
    <col min="10502" max="10502" width="9.7109375" style="41" bestFit="1" customWidth="1"/>
    <col min="10503" max="10504" width="20.7109375" style="41" customWidth="1"/>
    <col min="10505" max="10753" width="9.140625" style="41"/>
    <col min="10754" max="10754" width="15.7109375" style="41" customWidth="1"/>
    <col min="10755" max="10755" width="10.42578125" style="41" bestFit="1" customWidth="1"/>
    <col min="10756" max="10756" width="40.7109375" style="41" customWidth="1"/>
    <col min="10757" max="10757" width="8" style="41" bestFit="1" customWidth="1"/>
    <col min="10758" max="10758" width="9.7109375" style="41" bestFit="1" customWidth="1"/>
    <col min="10759" max="10760" width="20.7109375" style="41" customWidth="1"/>
    <col min="10761" max="11009" width="9.140625" style="41"/>
    <col min="11010" max="11010" width="15.7109375" style="41" customWidth="1"/>
    <col min="11011" max="11011" width="10.42578125" style="41" bestFit="1" customWidth="1"/>
    <col min="11012" max="11012" width="40.7109375" style="41" customWidth="1"/>
    <col min="11013" max="11013" width="8" style="41" bestFit="1" customWidth="1"/>
    <col min="11014" max="11014" width="9.7109375" style="41" bestFit="1" customWidth="1"/>
    <col min="11015" max="11016" width="20.7109375" style="41" customWidth="1"/>
    <col min="11017" max="11265" width="9.140625" style="41"/>
    <col min="11266" max="11266" width="15.7109375" style="41" customWidth="1"/>
    <col min="11267" max="11267" width="10.42578125" style="41" bestFit="1" customWidth="1"/>
    <col min="11268" max="11268" width="40.7109375" style="41" customWidth="1"/>
    <col min="11269" max="11269" width="8" style="41" bestFit="1" customWidth="1"/>
    <col min="11270" max="11270" width="9.7109375" style="41" bestFit="1" customWidth="1"/>
    <col min="11271" max="11272" width="20.7109375" style="41" customWidth="1"/>
    <col min="11273" max="11521" width="9.140625" style="41"/>
    <col min="11522" max="11522" width="15.7109375" style="41" customWidth="1"/>
    <col min="11523" max="11523" width="10.42578125" style="41" bestFit="1" customWidth="1"/>
    <col min="11524" max="11524" width="40.7109375" style="41" customWidth="1"/>
    <col min="11525" max="11525" width="8" style="41" bestFit="1" customWidth="1"/>
    <col min="11526" max="11526" width="9.7109375" style="41" bestFit="1" customWidth="1"/>
    <col min="11527" max="11528" width="20.7109375" style="41" customWidth="1"/>
    <col min="11529" max="11777" width="9.140625" style="41"/>
    <col min="11778" max="11778" width="15.7109375" style="41" customWidth="1"/>
    <col min="11779" max="11779" width="10.42578125" style="41" bestFit="1" customWidth="1"/>
    <col min="11780" max="11780" width="40.7109375" style="41" customWidth="1"/>
    <col min="11781" max="11781" width="8" style="41" bestFit="1" customWidth="1"/>
    <col min="11782" max="11782" width="9.7109375" style="41" bestFit="1" customWidth="1"/>
    <col min="11783" max="11784" width="20.7109375" style="41" customWidth="1"/>
    <col min="11785" max="12033" width="9.140625" style="41"/>
    <col min="12034" max="12034" width="15.7109375" style="41" customWidth="1"/>
    <col min="12035" max="12035" width="10.42578125" style="41" bestFit="1" customWidth="1"/>
    <col min="12036" max="12036" width="40.7109375" style="41" customWidth="1"/>
    <col min="12037" max="12037" width="8" style="41" bestFit="1" customWidth="1"/>
    <col min="12038" max="12038" width="9.7109375" style="41" bestFit="1" customWidth="1"/>
    <col min="12039" max="12040" width="20.7109375" style="41" customWidth="1"/>
    <col min="12041" max="12289" width="9.140625" style="41"/>
    <col min="12290" max="12290" width="15.7109375" style="41" customWidth="1"/>
    <col min="12291" max="12291" width="10.42578125" style="41" bestFit="1" customWidth="1"/>
    <col min="12292" max="12292" width="40.7109375" style="41" customWidth="1"/>
    <col min="12293" max="12293" width="8" style="41" bestFit="1" customWidth="1"/>
    <col min="12294" max="12294" width="9.7109375" style="41" bestFit="1" customWidth="1"/>
    <col min="12295" max="12296" width="20.7109375" style="41" customWidth="1"/>
    <col min="12297" max="12545" width="9.140625" style="41"/>
    <col min="12546" max="12546" width="15.7109375" style="41" customWidth="1"/>
    <col min="12547" max="12547" width="10.42578125" style="41" bestFit="1" customWidth="1"/>
    <col min="12548" max="12548" width="40.7109375" style="41" customWidth="1"/>
    <col min="12549" max="12549" width="8" style="41" bestFit="1" customWidth="1"/>
    <col min="12550" max="12550" width="9.7109375" style="41" bestFit="1" customWidth="1"/>
    <col min="12551" max="12552" width="20.7109375" style="41" customWidth="1"/>
    <col min="12553" max="12801" width="9.140625" style="41"/>
    <col min="12802" max="12802" width="15.7109375" style="41" customWidth="1"/>
    <col min="12803" max="12803" width="10.42578125" style="41" bestFit="1" customWidth="1"/>
    <col min="12804" max="12804" width="40.7109375" style="41" customWidth="1"/>
    <col min="12805" max="12805" width="8" style="41" bestFit="1" customWidth="1"/>
    <col min="12806" max="12806" width="9.7109375" style="41" bestFit="1" customWidth="1"/>
    <col min="12807" max="12808" width="20.7109375" style="41" customWidth="1"/>
    <col min="12809" max="13057" width="9.140625" style="41"/>
    <col min="13058" max="13058" width="15.7109375" style="41" customWidth="1"/>
    <col min="13059" max="13059" width="10.42578125" style="41" bestFit="1" customWidth="1"/>
    <col min="13060" max="13060" width="40.7109375" style="41" customWidth="1"/>
    <col min="13061" max="13061" width="8" style="41" bestFit="1" customWidth="1"/>
    <col min="13062" max="13062" width="9.7109375" style="41" bestFit="1" customWidth="1"/>
    <col min="13063" max="13064" width="20.7109375" style="41" customWidth="1"/>
    <col min="13065" max="13313" width="9.140625" style="41"/>
    <col min="13314" max="13314" width="15.7109375" style="41" customWidth="1"/>
    <col min="13315" max="13315" width="10.42578125" style="41" bestFit="1" customWidth="1"/>
    <col min="13316" max="13316" width="40.7109375" style="41" customWidth="1"/>
    <col min="13317" max="13317" width="8" style="41" bestFit="1" customWidth="1"/>
    <col min="13318" max="13318" width="9.7109375" style="41" bestFit="1" customWidth="1"/>
    <col min="13319" max="13320" width="20.7109375" style="41" customWidth="1"/>
    <col min="13321" max="13569" width="9.140625" style="41"/>
    <col min="13570" max="13570" width="15.7109375" style="41" customWidth="1"/>
    <col min="13571" max="13571" width="10.42578125" style="41" bestFit="1" customWidth="1"/>
    <col min="13572" max="13572" width="40.7109375" style="41" customWidth="1"/>
    <col min="13573" max="13573" width="8" style="41" bestFit="1" customWidth="1"/>
    <col min="13574" max="13574" width="9.7109375" style="41" bestFit="1" customWidth="1"/>
    <col min="13575" max="13576" width="20.7109375" style="41" customWidth="1"/>
    <col min="13577" max="13825" width="9.140625" style="41"/>
    <col min="13826" max="13826" width="15.7109375" style="41" customWidth="1"/>
    <col min="13827" max="13827" width="10.42578125" style="41" bestFit="1" customWidth="1"/>
    <col min="13828" max="13828" width="40.7109375" style="41" customWidth="1"/>
    <col min="13829" max="13829" width="8" style="41" bestFit="1" customWidth="1"/>
    <col min="13830" max="13830" width="9.7109375" style="41" bestFit="1" customWidth="1"/>
    <col min="13831" max="13832" width="20.7109375" style="41" customWidth="1"/>
    <col min="13833" max="14081" width="9.140625" style="41"/>
    <col min="14082" max="14082" width="15.7109375" style="41" customWidth="1"/>
    <col min="14083" max="14083" width="10.42578125" style="41" bestFit="1" customWidth="1"/>
    <col min="14084" max="14084" width="40.7109375" style="41" customWidth="1"/>
    <col min="14085" max="14085" width="8" style="41" bestFit="1" customWidth="1"/>
    <col min="14086" max="14086" width="9.7109375" style="41" bestFit="1" customWidth="1"/>
    <col min="14087" max="14088" width="20.7109375" style="41" customWidth="1"/>
    <col min="14089" max="14337" width="9.140625" style="41"/>
    <col min="14338" max="14338" width="15.7109375" style="41" customWidth="1"/>
    <col min="14339" max="14339" width="10.42578125" style="41" bestFit="1" customWidth="1"/>
    <col min="14340" max="14340" width="40.7109375" style="41" customWidth="1"/>
    <col min="14341" max="14341" width="8" style="41" bestFit="1" customWidth="1"/>
    <col min="14342" max="14342" width="9.7109375" style="41" bestFit="1" customWidth="1"/>
    <col min="14343" max="14344" width="20.7109375" style="41" customWidth="1"/>
    <col min="14345" max="14593" width="9.140625" style="41"/>
    <col min="14594" max="14594" width="15.7109375" style="41" customWidth="1"/>
    <col min="14595" max="14595" width="10.42578125" style="41" bestFit="1" customWidth="1"/>
    <col min="14596" max="14596" width="40.7109375" style="41" customWidth="1"/>
    <col min="14597" max="14597" width="8" style="41" bestFit="1" customWidth="1"/>
    <col min="14598" max="14598" width="9.7109375" style="41" bestFit="1" customWidth="1"/>
    <col min="14599" max="14600" width="20.7109375" style="41" customWidth="1"/>
    <col min="14601" max="14849" width="9.140625" style="41"/>
    <col min="14850" max="14850" width="15.7109375" style="41" customWidth="1"/>
    <col min="14851" max="14851" width="10.42578125" style="41" bestFit="1" customWidth="1"/>
    <col min="14852" max="14852" width="40.7109375" style="41" customWidth="1"/>
    <col min="14853" max="14853" width="8" style="41" bestFit="1" customWidth="1"/>
    <col min="14854" max="14854" width="9.7109375" style="41" bestFit="1" customWidth="1"/>
    <col min="14855" max="14856" width="20.7109375" style="41" customWidth="1"/>
    <col min="14857" max="15105" width="9.140625" style="41"/>
    <col min="15106" max="15106" width="15.7109375" style="41" customWidth="1"/>
    <col min="15107" max="15107" width="10.42578125" style="41" bestFit="1" customWidth="1"/>
    <col min="15108" max="15108" width="40.7109375" style="41" customWidth="1"/>
    <col min="15109" max="15109" width="8" style="41" bestFit="1" customWidth="1"/>
    <col min="15110" max="15110" width="9.7109375" style="41" bestFit="1" customWidth="1"/>
    <col min="15111" max="15112" width="20.7109375" style="41" customWidth="1"/>
    <col min="15113" max="15361" width="9.140625" style="41"/>
    <col min="15362" max="15362" width="15.7109375" style="41" customWidth="1"/>
    <col min="15363" max="15363" width="10.42578125" style="41" bestFit="1" customWidth="1"/>
    <col min="15364" max="15364" width="40.7109375" style="41" customWidth="1"/>
    <col min="15365" max="15365" width="8" style="41" bestFit="1" customWidth="1"/>
    <col min="15366" max="15366" width="9.7109375" style="41" bestFit="1" customWidth="1"/>
    <col min="15367" max="15368" width="20.7109375" style="41" customWidth="1"/>
    <col min="15369" max="15617" width="9.140625" style="41"/>
    <col min="15618" max="15618" width="15.7109375" style="41" customWidth="1"/>
    <col min="15619" max="15619" width="10.42578125" style="41" bestFit="1" customWidth="1"/>
    <col min="15620" max="15620" width="40.7109375" style="41" customWidth="1"/>
    <col min="15621" max="15621" width="8" style="41" bestFit="1" customWidth="1"/>
    <col min="15622" max="15622" width="9.7109375" style="41" bestFit="1" customWidth="1"/>
    <col min="15623" max="15624" width="20.7109375" style="41" customWidth="1"/>
    <col min="15625" max="15873" width="9.140625" style="41"/>
    <col min="15874" max="15874" width="15.7109375" style="41" customWidth="1"/>
    <col min="15875" max="15875" width="10.42578125" style="41" bestFit="1" customWidth="1"/>
    <col min="15876" max="15876" width="40.7109375" style="41" customWidth="1"/>
    <col min="15877" max="15877" width="8" style="41" bestFit="1" customWidth="1"/>
    <col min="15878" max="15878" width="9.7109375" style="41" bestFit="1" customWidth="1"/>
    <col min="15879" max="15880" width="20.7109375" style="41" customWidth="1"/>
    <col min="15881" max="16129" width="9.140625" style="41"/>
    <col min="16130" max="16130" width="15.7109375" style="41" customWidth="1"/>
    <col min="16131" max="16131" width="10.42578125" style="41" bestFit="1" customWidth="1"/>
    <col min="16132" max="16132" width="40.7109375" style="41" customWidth="1"/>
    <col min="16133" max="16133" width="8" style="41" bestFit="1" customWidth="1"/>
    <col min="16134" max="16134" width="9.7109375" style="41" bestFit="1" customWidth="1"/>
    <col min="16135" max="16136" width="20.7109375" style="41" customWidth="1"/>
    <col min="16137" max="16384" width="9.140625" style="41"/>
  </cols>
  <sheetData>
    <row r="1" spans="1:8" s="49" customFormat="1" ht="20.25" customHeight="1">
      <c r="B1" s="215" t="s">
        <v>171</v>
      </c>
      <c r="C1" s="215"/>
      <c r="D1" s="215"/>
      <c r="E1" s="215"/>
      <c r="F1" s="215"/>
      <c r="G1" s="215"/>
      <c r="H1" s="215"/>
    </row>
    <row r="2" spans="1:8" s="58" customFormat="1" ht="18">
      <c r="B2" s="91" t="s">
        <v>466</v>
      </c>
      <c r="C2" s="91"/>
      <c r="D2" s="192"/>
      <c r="E2" s="91"/>
      <c r="F2" s="60"/>
      <c r="G2" s="61"/>
      <c r="H2" s="61"/>
    </row>
    <row r="3" spans="1:8" s="164" customFormat="1" ht="16.5" thickBot="1">
      <c r="A3" s="62"/>
      <c r="B3" s="79" t="s">
        <v>6</v>
      </c>
      <c r="C3" s="79" t="s">
        <v>7</v>
      </c>
      <c r="D3" s="191" t="s">
        <v>1</v>
      </c>
      <c r="E3" s="79" t="s">
        <v>8</v>
      </c>
      <c r="F3" s="81" t="s">
        <v>9</v>
      </c>
      <c r="G3" s="82" t="s">
        <v>10</v>
      </c>
      <c r="H3" s="82" t="s">
        <v>11</v>
      </c>
    </row>
    <row r="4" spans="1:8">
      <c r="B4" s="77" t="s">
        <v>561</v>
      </c>
    </row>
    <row r="5" spans="1:8">
      <c r="B5" s="77" t="s">
        <v>442</v>
      </c>
    </row>
    <row r="6" spans="1:8" ht="25.5">
      <c r="C6" s="97" t="s">
        <v>560</v>
      </c>
      <c r="D6" s="69" t="s">
        <v>559</v>
      </c>
      <c r="E6" s="97" t="s">
        <v>15</v>
      </c>
      <c r="F6" s="70">
        <v>1</v>
      </c>
      <c r="G6" s="71"/>
      <c r="H6" s="71">
        <f>F6*G6</f>
        <v>0</v>
      </c>
    </row>
    <row r="7" spans="1:8">
      <c r="G7" s="72" t="s">
        <v>2</v>
      </c>
      <c r="H7" s="72">
        <f>SUM(H6:H6)</f>
        <v>0</v>
      </c>
    </row>
    <row r="8" spans="1:8">
      <c r="G8" s="72"/>
      <c r="H8" s="72"/>
    </row>
    <row r="9" spans="1:8">
      <c r="G9" s="72"/>
      <c r="H9" s="72"/>
    </row>
    <row r="10" spans="1:8">
      <c r="B10" s="77" t="s">
        <v>437</v>
      </c>
      <c r="G10" s="74"/>
      <c r="H10" s="74"/>
    </row>
    <row r="11" spans="1:8" ht="25.5">
      <c r="C11" s="96" t="s">
        <v>558</v>
      </c>
      <c r="D11" s="75" t="s">
        <v>557</v>
      </c>
      <c r="E11" s="96" t="s">
        <v>24</v>
      </c>
      <c r="F11" s="67">
        <v>13</v>
      </c>
      <c r="G11" s="76"/>
      <c r="H11" s="76">
        <f>F11*G11</f>
        <v>0</v>
      </c>
    </row>
    <row r="12" spans="1:8" ht="25.5">
      <c r="C12" s="96" t="s">
        <v>556</v>
      </c>
      <c r="D12" s="75" t="s">
        <v>555</v>
      </c>
      <c r="E12" s="96" t="s">
        <v>19</v>
      </c>
      <c r="F12" s="67">
        <v>150</v>
      </c>
      <c r="G12" s="76"/>
      <c r="H12" s="76">
        <f>F12*G12</f>
        <v>0</v>
      </c>
    </row>
    <row r="13" spans="1:8" ht="25.5">
      <c r="C13" s="96" t="s">
        <v>67</v>
      </c>
      <c r="D13" s="75" t="s">
        <v>435</v>
      </c>
      <c r="E13" s="96" t="s">
        <v>15</v>
      </c>
      <c r="F13" s="67">
        <v>5</v>
      </c>
      <c r="G13" s="68"/>
      <c r="H13" s="68">
        <f>F13*G13</f>
        <v>0</v>
      </c>
    </row>
    <row r="14" spans="1:8" ht="25.5">
      <c r="C14" s="97" t="s">
        <v>345</v>
      </c>
      <c r="D14" s="69" t="s">
        <v>554</v>
      </c>
      <c r="E14" s="97" t="s">
        <v>15</v>
      </c>
      <c r="F14" s="70">
        <v>5</v>
      </c>
      <c r="G14" s="55"/>
      <c r="H14" s="55">
        <f>F14*G14</f>
        <v>0</v>
      </c>
    </row>
    <row r="15" spans="1:8">
      <c r="G15" s="50" t="s">
        <v>2</v>
      </c>
      <c r="H15" s="50">
        <f>SUM(H11:H14)</f>
        <v>0</v>
      </c>
    </row>
    <row r="16" spans="1:8">
      <c r="G16" s="50"/>
      <c r="H16" s="50"/>
    </row>
    <row r="17" spans="2:17">
      <c r="G17" s="50"/>
      <c r="H17" s="50"/>
    </row>
    <row r="18" spans="2:17">
      <c r="B18" s="77" t="s">
        <v>553</v>
      </c>
      <c r="G18" s="74"/>
      <c r="H18" s="74"/>
      <c r="Q18" s="163"/>
    </row>
    <row r="19" spans="2:17" ht="25.5">
      <c r="C19" s="96" t="s">
        <v>552</v>
      </c>
      <c r="D19" s="75" t="s">
        <v>551</v>
      </c>
      <c r="E19" s="96" t="s">
        <v>550</v>
      </c>
      <c r="F19" s="67">
        <v>1</v>
      </c>
      <c r="G19" s="68"/>
      <c r="H19" s="68">
        <f>F19*G19</f>
        <v>0</v>
      </c>
    </row>
    <row r="20" spans="2:17" ht="51">
      <c r="C20" s="96" t="s">
        <v>549</v>
      </c>
      <c r="D20" s="75" t="s">
        <v>548</v>
      </c>
      <c r="E20" s="96" t="s">
        <v>15</v>
      </c>
      <c r="F20" s="67">
        <v>1</v>
      </c>
      <c r="G20" s="68"/>
      <c r="H20" s="68">
        <f>F20*G20</f>
        <v>0</v>
      </c>
    </row>
    <row r="21" spans="2:17">
      <c r="C21" s="96" t="s">
        <v>547</v>
      </c>
      <c r="D21" s="75" t="s">
        <v>546</v>
      </c>
      <c r="E21" s="96" t="s">
        <v>15</v>
      </c>
      <c r="F21" s="67">
        <v>1</v>
      </c>
      <c r="G21" s="68"/>
      <c r="H21" s="68">
        <f>F21*G21</f>
        <v>0</v>
      </c>
    </row>
    <row r="22" spans="2:17" ht="25.5">
      <c r="C22" s="97" t="s">
        <v>545</v>
      </c>
      <c r="D22" s="69" t="s">
        <v>544</v>
      </c>
      <c r="E22" s="97" t="s">
        <v>39</v>
      </c>
      <c r="F22" s="70">
        <v>50</v>
      </c>
      <c r="G22" s="55"/>
      <c r="H22" s="55">
        <f>F22*G22</f>
        <v>0</v>
      </c>
    </row>
    <row r="23" spans="2:17">
      <c r="G23" s="50" t="s">
        <v>2</v>
      </c>
      <c r="H23" s="50">
        <f>SUM(H19:H22)</f>
        <v>0</v>
      </c>
    </row>
    <row r="24" spans="2:17">
      <c r="G24" s="50"/>
      <c r="H24" s="50"/>
    </row>
    <row r="25" spans="2:17">
      <c r="G25" s="50"/>
      <c r="H25" s="50"/>
    </row>
    <row r="26" spans="2:17">
      <c r="B26" s="77" t="s">
        <v>543</v>
      </c>
      <c r="G26" s="74"/>
      <c r="H26" s="74"/>
    </row>
    <row r="27" spans="2:17">
      <c r="B27" s="77" t="s">
        <v>542</v>
      </c>
      <c r="G27" s="74"/>
      <c r="H27" s="74"/>
    </row>
    <row r="28" spans="2:17" ht="25.5">
      <c r="C28" s="96" t="s">
        <v>263</v>
      </c>
      <c r="D28" s="75" t="s">
        <v>262</v>
      </c>
      <c r="E28" s="96" t="s">
        <v>24</v>
      </c>
      <c r="F28" s="67">
        <v>16</v>
      </c>
      <c r="G28" s="68"/>
      <c r="H28" s="68">
        <f>F28*G28</f>
        <v>0</v>
      </c>
    </row>
    <row r="29" spans="2:17" ht="38.25">
      <c r="C29" s="96" t="s">
        <v>541</v>
      </c>
      <c r="D29" s="33" t="s">
        <v>540</v>
      </c>
      <c r="E29" s="96" t="s">
        <v>24</v>
      </c>
      <c r="F29" s="67">
        <v>80</v>
      </c>
      <c r="G29" s="68"/>
      <c r="H29" s="68">
        <f>F29*G29</f>
        <v>0</v>
      </c>
    </row>
    <row r="30" spans="2:17">
      <c r="C30" s="97" t="s">
        <v>539</v>
      </c>
      <c r="D30" s="36" t="s">
        <v>538</v>
      </c>
      <c r="E30" s="97" t="s">
        <v>24</v>
      </c>
      <c r="F30" s="70">
        <v>45</v>
      </c>
      <c r="G30" s="55"/>
      <c r="H30" s="55">
        <f>F30*G30</f>
        <v>0</v>
      </c>
    </row>
    <row r="31" spans="2:17">
      <c r="G31" s="50" t="s">
        <v>2</v>
      </c>
      <c r="H31" s="50">
        <f>SUM(H28:H30)</f>
        <v>0</v>
      </c>
    </row>
    <row r="32" spans="2:17">
      <c r="G32" s="50"/>
      <c r="H32" s="50"/>
    </row>
    <row r="33" spans="2:8">
      <c r="G33" s="50"/>
      <c r="H33" s="50"/>
    </row>
    <row r="34" spans="2:8">
      <c r="B34" s="77" t="s">
        <v>537</v>
      </c>
      <c r="G34" s="74"/>
      <c r="H34" s="74"/>
    </row>
    <row r="35" spans="2:8" ht="25.5">
      <c r="C35" s="97" t="s">
        <v>536</v>
      </c>
      <c r="D35" s="69" t="s">
        <v>535</v>
      </c>
      <c r="E35" s="97" t="s">
        <v>19</v>
      </c>
      <c r="F35" s="70">
        <v>40</v>
      </c>
      <c r="G35" s="71"/>
      <c r="H35" s="71">
        <f>F35*G35</f>
        <v>0</v>
      </c>
    </row>
    <row r="36" spans="2:8">
      <c r="G36" s="72" t="s">
        <v>2</v>
      </c>
      <c r="H36" s="72">
        <f>SUM(H35:H35)</f>
        <v>0</v>
      </c>
    </row>
    <row r="37" spans="2:8">
      <c r="G37" s="72"/>
      <c r="H37" s="72"/>
    </row>
    <row r="38" spans="2:8">
      <c r="G38" s="72"/>
      <c r="H38" s="72"/>
    </row>
    <row r="39" spans="2:8">
      <c r="B39" s="77" t="s">
        <v>534</v>
      </c>
      <c r="G39" s="74"/>
      <c r="H39" s="74"/>
    </row>
    <row r="40" spans="2:8" ht="76.5">
      <c r="C40" s="96" t="s">
        <v>533</v>
      </c>
      <c r="D40" s="75" t="s">
        <v>532</v>
      </c>
      <c r="E40" s="96" t="s">
        <v>24</v>
      </c>
      <c r="F40" s="67">
        <v>77</v>
      </c>
      <c r="G40" s="76"/>
      <c r="H40" s="76">
        <f>F40*G40</f>
        <v>0</v>
      </c>
    </row>
    <row r="41" spans="2:8" ht="38.25">
      <c r="C41" s="97" t="s">
        <v>531</v>
      </c>
      <c r="D41" s="69" t="s">
        <v>530</v>
      </c>
      <c r="E41" s="97" t="s">
        <v>24</v>
      </c>
      <c r="F41" s="70">
        <v>8</v>
      </c>
      <c r="G41" s="71"/>
      <c r="H41" s="71">
        <f>F41*G41</f>
        <v>0</v>
      </c>
    </row>
    <row r="42" spans="2:8">
      <c r="G42" s="72" t="s">
        <v>2</v>
      </c>
      <c r="H42" s="72">
        <f>SUM(H40:H41)</f>
        <v>0</v>
      </c>
    </row>
    <row r="43" spans="2:8">
      <c r="G43" s="72"/>
      <c r="H43" s="72"/>
    </row>
    <row r="44" spans="2:8">
      <c r="G44" s="72"/>
      <c r="H44" s="72"/>
    </row>
    <row r="45" spans="2:8">
      <c r="B45" s="77" t="s">
        <v>529</v>
      </c>
    </row>
    <row r="46" spans="2:8" ht="25.5">
      <c r="C46" s="96" t="s">
        <v>528</v>
      </c>
      <c r="D46" s="75" t="s">
        <v>527</v>
      </c>
      <c r="E46" s="96" t="s">
        <v>19</v>
      </c>
      <c r="F46" s="67">
        <v>15</v>
      </c>
      <c r="G46" s="76"/>
      <c r="H46" s="76">
        <f>F46*G46</f>
        <v>0</v>
      </c>
    </row>
    <row r="47" spans="2:8" ht="51">
      <c r="C47" s="97" t="s">
        <v>526</v>
      </c>
      <c r="D47" s="69" t="s">
        <v>525</v>
      </c>
      <c r="E47" s="97" t="s">
        <v>24</v>
      </c>
      <c r="F47" s="70">
        <v>60</v>
      </c>
      <c r="G47" s="71"/>
      <c r="H47" s="71">
        <f>F47*G47</f>
        <v>0</v>
      </c>
    </row>
    <row r="48" spans="2:8">
      <c r="G48" s="72" t="s">
        <v>2</v>
      </c>
      <c r="H48" s="72">
        <f>SUM(H46:H47)</f>
        <v>0</v>
      </c>
    </row>
    <row r="49" spans="2:8">
      <c r="G49" s="72"/>
      <c r="H49" s="72"/>
    </row>
    <row r="50" spans="2:8">
      <c r="G50" s="72"/>
      <c r="H50" s="72"/>
    </row>
    <row r="51" spans="2:8">
      <c r="B51" s="77" t="s">
        <v>524</v>
      </c>
    </row>
    <row r="52" spans="2:8">
      <c r="C52" s="96" t="s">
        <v>211</v>
      </c>
      <c r="D52" s="75" t="s">
        <v>75</v>
      </c>
      <c r="E52" s="96" t="s">
        <v>29</v>
      </c>
      <c r="F52" s="67">
        <v>182</v>
      </c>
      <c r="G52" s="76"/>
      <c r="H52" s="76">
        <f>F52*G52</f>
        <v>0</v>
      </c>
    </row>
    <row r="53" spans="2:8" ht="25.5">
      <c r="C53" s="96" t="s">
        <v>523</v>
      </c>
      <c r="D53" s="75" t="s">
        <v>522</v>
      </c>
      <c r="E53" s="96" t="s">
        <v>29</v>
      </c>
      <c r="F53" s="67">
        <v>80</v>
      </c>
      <c r="G53" s="76"/>
      <c r="H53" s="76">
        <f>F53*G53</f>
        <v>0</v>
      </c>
    </row>
    <row r="54" spans="2:8">
      <c r="C54" s="97" t="s">
        <v>521</v>
      </c>
      <c r="D54" s="69" t="s">
        <v>520</v>
      </c>
      <c r="E54" s="97" t="s">
        <v>29</v>
      </c>
      <c r="F54" s="70">
        <v>182</v>
      </c>
      <c r="G54" s="71"/>
      <c r="H54" s="71">
        <f>F54*G54</f>
        <v>0</v>
      </c>
    </row>
    <row r="55" spans="2:8">
      <c r="G55" s="72" t="s">
        <v>2</v>
      </c>
      <c r="H55" s="72">
        <f>SUM(H52:H54)</f>
        <v>0</v>
      </c>
    </row>
    <row r="56" spans="2:8">
      <c r="G56" s="72"/>
      <c r="H56" s="72"/>
    </row>
    <row r="57" spans="2:8">
      <c r="G57" s="72"/>
      <c r="H57" s="72"/>
    </row>
    <row r="58" spans="2:8">
      <c r="B58" s="77" t="s">
        <v>519</v>
      </c>
    </row>
    <row r="59" spans="2:8">
      <c r="B59" s="77" t="s">
        <v>518</v>
      </c>
    </row>
    <row r="60" spans="2:8">
      <c r="C60" s="96" t="s">
        <v>517</v>
      </c>
      <c r="D60" s="75" t="s">
        <v>516</v>
      </c>
      <c r="E60" s="96" t="s">
        <v>19</v>
      </c>
      <c r="F60" s="67">
        <v>15</v>
      </c>
      <c r="G60" s="76"/>
      <c r="H60" s="76">
        <f t="shared" ref="H60:H68" si="0">F60*G60</f>
        <v>0</v>
      </c>
    </row>
    <row r="61" spans="2:8" ht="38.25">
      <c r="C61" s="96" t="s">
        <v>515</v>
      </c>
      <c r="D61" s="75" t="s">
        <v>514</v>
      </c>
      <c r="E61" s="96" t="s">
        <v>19</v>
      </c>
      <c r="F61" s="67">
        <v>33</v>
      </c>
      <c r="G61" s="76"/>
      <c r="H61" s="76">
        <f t="shared" si="0"/>
        <v>0</v>
      </c>
    </row>
    <row r="62" spans="2:8" ht="38.25">
      <c r="C62" s="96" t="s">
        <v>513</v>
      </c>
      <c r="D62" s="75" t="s">
        <v>512</v>
      </c>
      <c r="E62" s="96" t="s">
        <v>19</v>
      </c>
      <c r="F62" s="67">
        <v>23</v>
      </c>
      <c r="G62" s="76"/>
      <c r="H62" s="76">
        <f t="shared" si="0"/>
        <v>0</v>
      </c>
    </row>
    <row r="63" spans="2:8" ht="38.25">
      <c r="C63" s="96" t="s">
        <v>511</v>
      </c>
      <c r="D63" s="75" t="s">
        <v>510</v>
      </c>
      <c r="E63" s="96" t="s">
        <v>19</v>
      </c>
      <c r="F63" s="67">
        <v>9</v>
      </c>
      <c r="G63" s="76"/>
      <c r="H63" s="76">
        <f t="shared" si="0"/>
        <v>0</v>
      </c>
    </row>
    <row r="64" spans="2:8" ht="25.5">
      <c r="C64" s="96" t="s">
        <v>509</v>
      </c>
      <c r="D64" s="75" t="s">
        <v>508</v>
      </c>
      <c r="E64" s="96" t="s">
        <v>19</v>
      </c>
      <c r="F64" s="67">
        <v>26</v>
      </c>
      <c r="G64" s="76"/>
      <c r="H64" s="76">
        <f t="shared" si="0"/>
        <v>0</v>
      </c>
    </row>
    <row r="65" spans="2:8">
      <c r="C65" s="96" t="s">
        <v>507</v>
      </c>
      <c r="D65" s="75" t="s">
        <v>506</v>
      </c>
      <c r="E65" s="96" t="s">
        <v>19</v>
      </c>
      <c r="F65" s="67">
        <v>90</v>
      </c>
      <c r="G65" s="76"/>
      <c r="H65" s="76">
        <f t="shared" si="0"/>
        <v>0</v>
      </c>
    </row>
    <row r="66" spans="2:8" ht="51">
      <c r="C66" s="96" t="s">
        <v>505</v>
      </c>
      <c r="D66" s="75" t="s">
        <v>504</v>
      </c>
      <c r="E66" s="96" t="s">
        <v>19</v>
      </c>
      <c r="F66" s="67">
        <v>26</v>
      </c>
      <c r="G66" s="76"/>
      <c r="H66" s="76">
        <f t="shared" si="0"/>
        <v>0</v>
      </c>
    </row>
    <row r="67" spans="2:8" ht="51">
      <c r="C67" s="96" t="s">
        <v>503</v>
      </c>
      <c r="D67" s="75" t="s">
        <v>502</v>
      </c>
      <c r="E67" s="96" t="s">
        <v>19</v>
      </c>
      <c r="F67" s="67">
        <v>14</v>
      </c>
      <c r="G67" s="76"/>
      <c r="H67" s="76">
        <f t="shared" si="0"/>
        <v>0</v>
      </c>
    </row>
    <row r="68" spans="2:8" ht="38.25">
      <c r="C68" s="97" t="s">
        <v>501</v>
      </c>
      <c r="D68" s="69" t="s">
        <v>500</v>
      </c>
      <c r="E68" s="97" t="s">
        <v>19</v>
      </c>
      <c r="F68" s="70">
        <v>63</v>
      </c>
      <c r="G68" s="71"/>
      <c r="H68" s="71">
        <f t="shared" si="0"/>
        <v>0</v>
      </c>
    </row>
    <row r="69" spans="2:8">
      <c r="G69" s="72" t="s">
        <v>2</v>
      </c>
      <c r="H69" s="72">
        <f>SUM(H60:H68)</f>
        <v>0</v>
      </c>
    </row>
    <row r="70" spans="2:8">
      <c r="G70" s="72"/>
      <c r="H70" s="72"/>
    </row>
    <row r="71" spans="2:8">
      <c r="G71" s="72"/>
      <c r="H71" s="72"/>
    </row>
    <row r="72" spans="2:8">
      <c r="B72" s="77" t="s">
        <v>499</v>
      </c>
    </row>
    <row r="73" spans="2:8" ht="51">
      <c r="C73" s="96" t="s">
        <v>498</v>
      </c>
      <c r="D73" s="75" t="s">
        <v>497</v>
      </c>
      <c r="E73" s="96" t="s">
        <v>401</v>
      </c>
      <c r="F73" s="67">
        <v>7200</v>
      </c>
      <c r="G73" s="76"/>
      <c r="H73" s="76">
        <f>F73*G73</f>
        <v>0</v>
      </c>
    </row>
    <row r="74" spans="2:8" ht="51">
      <c r="C74" s="97" t="s">
        <v>496</v>
      </c>
      <c r="D74" s="69" t="s">
        <v>495</v>
      </c>
      <c r="E74" s="97" t="s">
        <v>401</v>
      </c>
      <c r="F74" s="70">
        <v>1800</v>
      </c>
      <c r="G74" s="71"/>
      <c r="H74" s="71">
        <f>F74*G74</f>
        <v>0</v>
      </c>
    </row>
    <row r="75" spans="2:8">
      <c r="G75" s="72" t="s">
        <v>2</v>
      </c>
      <c r="H75" s="72">
        <f>SUM(H73:H74)</f>
        <v>0</v>
      </c>
    </row>
    <row r="76" spans="2:8">
      <c r="G76" s="72"/>
      <c r="H76" s="72"/>
    </row>
    <row r="77" spans="2:8">
      <c r="G77" s="72"/>
      <c r="H77" s="72"/>
    </row>
    <row r="78" spans="2:8">
      <c r="B78" s="77" t="s">
        <v>494</v>
      </c>
    </row>
    <row r="79" spans="2:8" ht="25.5">
      <c r="C79" s="96" t="s">
        <v>493</v>
      </c>
      <c r="D79" s="75" t="s">
        <v>492</v>
      </c>
      <c r="E79" s="96" t="s">
        <v>24</v>
      </c>
      <c r="F79" s="67">
        <v>2</v>
      </c>
      <c r="G79" s="76"/>
      <c r="H79" s="76">
        <f>F79*G79</f>
        <v>0</v>
      </c>
    </row>
    <row r="80" spans="2:8" ht="63.75">
      <c r="C80" s="96" t="s">
        <v>491</v>
      </c>
      <c r="D80" s="75" t="s">
        <v>490</v>
      </c>
      <c r="E80" s="96" t="s">
        <v>24</v>
      </c>
      <c r="F80" s="67">
        <v>23</v>
      </c>
      <c r="G80" s="76"/>
      <c r="H80" s="76">
        <f>F80*G80</f>
        <v>0</v>
      </c>
    </row>
    <row r="81" spans="2:8" ht="38.25">
      <c r="C81" s="96" t="s">
        <v>489</v>
      </c>
      <c r="D81" s="75" t="s">
        <v>488</v>
      </c>
      <c r="E81" s="96" t="s">
        <v>24</v>
      </c>
      <c r="F81" s="67">
        <v>24</v>
      </c>
      <c r="G81" s="76"/>
      <c r="H81" s="76">
        <f>F81*G81</f>
        <v>0</v>
      </c>
    </row>
    <row r="82" spans="2:8" ht="51">
      <c r="C82" s="97" t="s">
        <v>487</v>
      </c>
      <c r="D82" s="69" t="s">
        <v>486</v>
      </c>
      <c r="E82" s="97" t="s">
        <v>24</v>
      </c>
      <c r="F82" s="70">
        <v>6</v>
      </c>
      <c r="G82" s="71"/>
      <c r="H82" s="71">
        <f>F82*G82</f>
        <v>0</v>
      </c>
    </row>
    <row r="83" spans="2:8">
      <c r="G83" s="72" t="s">
        <v>2</v>
      </c>
      <c r="H83" s="72">
        <f>SUM(H79:H82)</f>
        <v>0</v>
      </c>
    </row>
    <row r="84" spans="2:8">
      <c r="G84" s="72"/>
      <c r="H84" s="72"/>
    </row>
    <row r="85" spans="2:8">
      <c r="G85" s="72"/>
      <c r="H85" s="72"/>
    </row>
    <row r="86" spans="2:8">
      <c r="B86" s="77" t="s">
        <v>485</v>
      </c>
    </row>
    <row r="87" spans="2:8" ht="63.75">
      <c r="C87" s="96" t="s">
        <v>187</v>
      </c>
      <c r="D87" s="75" t="s">
        <v>484</v>
      </c>
      <c r="E87" s="96" t="s">
        <v>20</v>
      </c>
      <c r="F87" s="67">
        <v>40</v>
      </c>
      <c r="G87" s="76"/>
      <c r="H87" s="76">
        <f>F87*G87</f>
        <v>0</v>
      </c>
    </row>
    <row r="88" spans="2:8" ht="25.5">
      <c r="C88" s="97" t="s">
        <v>483</v>
      </c>
      <c r="D88" s="69" t="s">
        <v>482</v>
      </c>
      <c r="E88" s="97" t="s">
        <v>15</v>
      </c>
      <c r="F88" s="70">
        <v>6</v>
      </c>
      <c r="G88" s="71"/>
      <c r="H88" s="71">
        <f>F88*G88</f>
        <v>0</v>
      </c>
    </row>
    <row r="89" spans="2:8">
      <c r="G89" s="72" t="s">
        <v>2</v>
      </c>
      <c r="H89" s="72">
        <f>SUM(H87:H88)</f>
        <v>0</v>
      </c>
    </row>
    <row r="90" spans="2:8">
      <c r="G90" s="72"/>
      <c r="H90" s="72"/>
    </row>
    <row r="91" spans="2:8">
      <c r="G91" s="72"/>
      <c r="H91" s="72"/>
    </row>
    <row r="92" spans="2:8">
      <c r="B92" s="77" t="s">
        <v>481</v>
      </c>
    </row>
    <row r="93" spans="2:8" ht="114.75">
      <c r="C93" s="96" t="s">
        <v>480</v>
      </c>
      <c r="D93" s="75" t="s">
        <v>479</v>
      </c>
      <c r="E93" s="96" t="s">
        <v>19</v>
      </c>
      <c r="F93" s="67">
        <v>77</v>
      </c>
      <c r="G93" s="76"/>
      <c r="H93" s="76">
        <f>F93*G93</f>
        <v>0</v>
      </c>
    </row>
    <row r="94" spans="2:8" ht="63.75">
      <c r="C94" s="97" t="s">
        <v>478</v>
      </c>
      <c r="D94" s="69" t="s">
        <v>477</v>
      </c>
      <c r="E94" s="97" t="s">
        <v>20</v>
      </c>
      <c r="F94" s="70">
        <v>39</v>
      </c>
      <c r="G94" s="71"/>
      <c r="H94" s="71">
        <f>F94*G94</f>
        <v>0</v>
      </c>
    </row>
    <row r="95" spans="2:8">
      <c r="G95" s="72" t="s">
        <v>2</v>
      </c>
      <c r="H95" s="72">
        <f>SUM(H93:H94)</f>
        <v>0</v>
      </c>
    </row>
    <row r="96" spans="2:8">
      <c r="G96" s="72"/>
      <c r="H96" s="72"/>
    </row>
    <row r="97" spans="2:8">
      <c r="G97" s="72"/>
      <c r="H97" s="72"/>
    </row>
    <row r="98" spans="2:8">
      <c r="B98" s="77" t="s">
        <v>476</v>
      </c>
    </row>
    <row r="99" spans="2:8" ht="51">
      <c r="C99" s="97" t="s">
        <v>475</v>
      </c>
      <c r="D99" s="69" t="s">
        <v>474</v>
      </c>
      <c r="E99" s="97" t="s">
        <v>15</v>
      </c>
      <c r="F99" s="70">
        <v>4</v>
      </c>
      <c r="G99" s="71"/>
      <c r="H99" s="71">
        <f>F99*G99</f>
        <v>0</v>
      </c>
    </row>
    <row r="100" spans="2:8">
      <c r="G100" s="72" t="s">
        <v>2</v>
      </c>
      <c r="H100" s="72">
        <f>SUM(H99:H99)</f>
        <v>0</v>
      </c>
    </row>
    <row r="101" spans="2:8">
      <c r="G101" s="72"/>
      <c r="H101" s="72"/>
    </row>
    <row r="102" spans="2:8">
      <c r="G102" s="72"/>
      <c r="H102" s="72"/>
    </row>
    <row r="103" spans="2:8">
      <c r="B103" s="77" t="s">
        <v>473</v>
      </c>
    </row>
    <row r="104" spans="2:8">
      <c r="B104" s="77" t="s">
        <v>472</v>
      </c>
    </row>
    <row r="105" spans="2:8" ht="38.25">
      <c r="C105" s="97" t="s">
        <v>471</v>
      </c>
      <c r="D105" s="69" t="s">
        <v>470</v>
      </c>
      <c r="E105" s="97" t="s">
        <v>19</v>
      </c>
      <c r="F105" s="70">
        <v>67</v>
      </c>
      <c r="G105" s="71"/>
      <c r="H105" s="71">
        <f>F105*G105</f>
        <v>0</v>
      </c>
    </row>
    <row r="106" spans="2:8">
      <c r="G106" s="72" t="s">
        <v>2</v>
      </c>
      <c r="H106" s="72">
        <f>SUM(H105:H105)</f>
        <v>0</v>
      </c>
    </row>
    <row r="107" spans="2:8">
      <c r="G107" s="72"/>
      <c r="H107" s="72"/>
    </row>
    <row r="108" spans="2:8">
      <c r="G108" s="72"/>
      <c r="H108" s="72"/>
    </row>
    <row r="109" spans="2:8">
      <c r="B109" s="77" t="s">
        <v>469</v>
      </c>
    </row>
    <row r="110" spans="2:8">
      <c r="B110" s="77" t="s">
        <v>468</v>
      </c>
    </row>
    <row r="111" spans="2:8" ht="63.75">
      <c r="C111" s="96" t="s">
        <v>37</v>
      </c>
      <c r="D111" s="75" t="s">
        <v>467</v>
      </c>
      <c r="E111" s="96" t="s">
        <v>39</v>
      </c>
      <c r="F111" s="67">
        <v>25</v>
      </c>
      <c r="G111" s="76">
        <v>45</v>
      </c>
      <c r="H111" s="76">
        <f>F111*G111</f>
        <v>1125</v>
      </c>
    </row>
    <row r="112" spans="2:8">
      <c r="C112" s="96" t="s">
        <v>40</v>
      </c>
      <c r="D112" s="75" t="s">
        <v>682</v>
      </c>
      <c r="E112" s="96" t="s">
        <v>39</v>
      </c>
      <c r="F112" s="67">
        <v>4</v>
      </c>
      <c r="G112" s="76">
        <v>45</v>
      </c>
      <c r="H112" s="76">
        <f>F112*G112</f>
        <v>180</v>
      </c>
    </row>
    <row r="113" spans="3:8" ht="25.5">
      <c r="C113" s="96" t="s">
        <v>51</v>
      </c>
      <c r="D113" s="75" t="s">
        <v>52</v>
      </c>
      <c r="E113" s="96" t="s">
        <v>15</v>
      </c>
      <c r="F113" s="67">
        <v>1</v>
      </c>
      <c r="G113" s="76"/>
      <c r="H113" s="76">
        <f>F113*G113</f>
        <v>0</v>
      </c>
    </row>
    <row r="114" spans="3:8" ht="25.5">
      <c r="C114" s="97" t="s">
        <v>42</v>
      </c>
      <c r="D114" s="69" t="s">
        <v>43</v>
      </c>
      <c r="E114" s="97" t="s">
        <v>15</v>
      </c>
      <c r="F114" s="70">
        <v>1</v>
      </c>
      <c r="G114" s="71"/>
      <c r="H114" s="71">
        <f>F114*G114</f>
        <v>0</v>
      </c>
    </row>
    <row r="115" spans="3:8">
      <c r="G115" s="72" t="s">
        <v>2</v>
      </c>
      <c r="H115" s="72">
        <f>SUM(H111:H114)</f>
        <v>1305</v>
      </c>
    </row>
    <row r="116" spans="3:8">
      <c r="G116" s="72"/>
      <c r="H116" s="72"/>
    </row>
    <row r="117" spans="3:8">
      <c r="G117" s="72"/>
      <c r="H117" s="72"/>
    </row>
  </sheetData>
  <mergeCells count="1">
    <mergeCell ref="B1:H1"/>
  </mergeCells>
  <pageMargins left="1.1811023622047245" right="0.39370078740157483" top="0.59055118110236227" bottom="0.59055118110236227" header="0" footer="0.19685039370078741"/>
  <pageSetup paperSize="9" scale="67" orientation="portrait" r:id="rId1"/>
  <headerFooter alignWithMargins="0">
    <oddFooter>&amp;C&amp;"Swis721 Cn BT,Roman"Stran &amp;P od &amp;N</oddFooter>
  </headerFooter>
  <rowBreaks count="2" manualBreakCount="2">
    <brk id="57" max="7" man="1"/>
    <brk id="91"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V29"/>
  <sheetViews>
    <sheetView showZeros="0" view="pageBreakPreview" zoomScaleNormal="100" zoomScaleSheetLayoutView="100" workbookViewId="0"/>
  </sheetViews>
  <sheetFormatPr defaultRowHeight="12.75"/>
  <cols>
    <col min="1" max="1" width="4.7109375" style="49" customWidth="1"/>
    <col min="2" max="2" width="55.7109375" style="87" customWidth="1"/>
    <col min="3" max="3" width="11.7109375" style="193" customWidth="1"/>
    <col min="4" max="4" width="12.7109375" style="87" customWidth="1"/>
    <col min="5" max="5" width="3" style="44" customWidth="1"/>
    <col min="6" max="7" width="3" style="45" bestFit="1" customWidth="1"/>
    <col min="8" max="11" width="3" style="47" bestFit="1" customWidth="1"/>
    <col min="12" max="22" width="3" style="48" bestFit="1" customWidth="1"/>
    <col min="23" max="255" width="9.140625" style="49"/>
    <col min="256" max="256" width="41.42578125" style="49" bestFit="1" customWidth="1"/>
    <col min="257" max="257" width="11.7109375" style="49" bestFit="1" customWidth="1"/>
    <col min="258" max="258" width="10.5703125" style="49" bestFit="1" customWidth="1"/>
    <col min="259" max="259" width="11.42578125" style="49" bestFit="1" customWidth="1"/>
    <col min="260" max="260" width="12.7109375" style="49" customWidth="1"/>
    <col min="261" max="261" width="3" style="49" customWidth="1"/>
    <col min="262" max="278" width="3" style="49" bestFit="1" customWidth="1"/>
    <col min="279" max="511" width="9.140625" style="49"/>
    <col min="512" max="512" width="41.42578125" style="49" bestFit="1" customWidth="1"/>
    <col min="513" max="513" width="11.7109375" style="49" bestFit="1" customWidth="1"/>
    <col min="514" max="514" width="10.5703125" style="49" bestFit="1" customWidth="1"/>
    <col min="515" max="515" width="11.42578125" style="49" bestFit="1" customWidth="1"/>
    <col min="516" max="516" width="12.7109375" style="49" customWidth="1"/>
    <col min="517" max="517" width="3" style="49" customWidth="1"/>
    <col min="518" max="534" width="3" style="49" bestFit="1" customWidth="1"/>
    <col min="535" max="767" width="9.140625" style="49"/>
    <col min="768" max="768" width="41.42578125" style="49" bestFit="1" customWidth="1"/>
    <col min="769" max="769" width="11.7109375" style="49" bestFit="1" customWidth="1"/>
    <col min="770" max="770" width="10.5703125" style="49" bestFit="1" customWidth="1"/>
    <col min="771" max="771" width="11.42578125" style="49" bestFit="1" customWidth="1"/>
    <col min="772" max="772" width="12.7109375" style="49" customWidth="1"/>
    <col min="773" max="773" width="3" style="49" customWidth="1"/>
    <col min="774" max="790" width="3" style="49" bestFit="1" customWidth="1"/>
    <col min="791" max="1023" width="9.140625" style="49"/>
    <col min="1024" max="1024" width="41.42578125" style="49" bestFit="1" customWidth="1"/>
    <col min="1025" max="1025" width="11.7109375" style="49" bestFit="1" customWidth="1"/>
    <col min="1026" max="1026" width="10.5703125" style="49" bestFit="1" customWidth="1"/>
    <col min="1027" max="1027" width="11.42578125" style="49" bestFit="1" customWidth="1"/>
    <col min="1028" max="1028" width="12.7109375" style="49" customWidth="1"/>
    <col min="1029" max="1029" width="3" style="49" customWidth="1"/>
    <col min="1030" max="1046" width="3" style="49" bestFit="1" customWidth="1"/>
    <col min="1047" max="1279" width="9.140625" style="49"/>
    <col min="1280" max="1280" width="41.42578125" style="49" bestFit="1" customWidth="1"/>
    <col min="1281" max="1281" width="11.7109375" style="49" bestFit="1" customWidth="1"/>
    <col min="1282" max="1282" width="10.5703125" style="49" bestFit="1" customWidth="1"/>
    <col min="1283" max="1283" width="11.42578125" style="49" bestFit="1" customWidth="1"/>
    <col min="1284" max="1284" width="12.7109375" style="49" customWidth="1"/>
    <col min="1285" max="1285" width="3" style="49" customWidth="1"/>
    <col min="1286" max="1302" width="3" style="49" bestFit="1" customWidth="1"/>
    <col min="1303" max="1535" width="9.140625" style="49"/>
    <col min="1536" max="1536" width="41.42578125" style="49" bestFit="1" customWidth="1"/>
    <col min="1537" max="1537" width="11.7109375" style="49" bestFit="1" customWidth="1"/>
    <col min="1538" max="1538" width="10.5703125" style="49" bestFit="1" customWidth="1"/>
    <col min="1539" max="1539" width="11.42578125" style="49" bestFit="1" customWidth="1"/>
    <col min="1540" max="1540" width="12.7109375" style="49" customWidth="1"/>
    <col min="1541" max="1541" width="3" style="49" customWidth="1"/>
    <col min="1542" max="1558" width="3" style="49" bestFit="1" customWidth="1"/>
    <col min="1559" max="1791" width="9.140625" style="49"/>
    <col min="1792" max="1792" width="41.42578125" style="49" bestFit="1" customWidth="1"/>
    <col min="1793" max="1793" width="11.7109375" style="49" bestFit="1" customWidth="1"/>
    <col min="1794" max="1794" width="10.5703125" style="49" bestFit="1" customWidth="1"/>
    <col min="1795" max="1795" width="11.42578125" style="49" bestFit="1" customWidth="1"/>
    <col min="1796" max="1796" width="12.7109375" style="49" customWidth="1"/>
    <col min="1797" max="1797" width="3" style="49" customWidth="1"/>
    <col min="1798" max="1814" width="3" style="49" bestFit="1" customWidth="1"/>
    <col min="1815" max="2047" width="9.140625" style="49"/>
    <col min="2048" max="2048" width="41.42578125" style="49" bestFit="1" customWidth="1"/>
    <col min="2049" max="2049" width="11.7109375" style="49" bestFit="1" customWidth="1"/>
    <col min="2050" max="2050" width="10.5703125" style="49" bestFit="1" customWidth="1"/>
    <col min="2051" max="2051" width="11.42578125" style="49" bestFit="1" customWidth="1"/>
    <col min="2052" max="2052" width="12.7109375" style="49" customWidth="1"/>
    <col min="2053" max="2053" width="3" style="49" customWidth="1"/>
    <col min="2054" max="2070" width="3" style="49" bestFit="1" customWidth="1"/>
    <col min="2071" max="2303" width="9.140625" style="49"/>
    <col min="2304" max="2304" width="41.42578125" style="49" bestFit="1" customWidth="1"/>
    <col min="2305" max="2305" width="11.7109375" style="49" bestFit="1" customWidth="1"/>
    <col min="2306" max="2306" width="10.5703125" style="49" bestFit="1" customWidth="1"/>
    <col min="2307" max="2307" width="11.42578125" style="49" bestFit="1" customWidth="1"/>
    <col min="2308" max="2308" width="12.7109375" style="49" customWidth="1"/>
    <col min="2309" max="2309" width="3" style="49" customWidth="1"/>
    <col min="2310" max="2326" width="3" style="49" bestFit="1" customWidth="1"/>
    <col min="2327" max="2559" width="9.140625" style="49"/>
    <col min="2560" max="2560" width="41.42578125" style="49" bestFit="1" customWidth="1"/>
    <col min="2561" max="2561" width="11.7109375" style="49" bestFit="1" customWidth="1"/>
    <col min="2562" max="2562" width="10.5703125" style="49" bestFit="1" customWidth="1"/>
    <col min="2563" max="2563" width="11.42578125" style="49" bestFit="1" customWidth="1"/>
    <col min="2564" max="2564" width="12.7109375" style="49" customWidth="1"/>
    <col min="2565" max="2565" width="3" style="49" customWidth="1"/>
    <col min="2566" max="2582" width="3" style="49" bestFit="1" customWidth="1"/>
    <col min="2583" max="2815" width="9.140625" style="49"/>
    <col min="2816" max="2816" width="41.42578125" style="49" bestFit="1" customWidth="1"/>
    <col min="2817" max="2817" width="11.7109375" style="49" bestFit="1" customWidth="1"/>
    <col min="2818" max="2818" width="10.5703125" style="49" bestFit="1" customWidth="1"/>
    <col min="2819" max="2819" width="11.42578125" style="49" bestFit="1" customWidth="1"/>
    <col min="2820" max="2820" width="12.7109375" style="49" customWidth="1"/>
    <col min="2821" max="2821" width="3" style="49" customWidth="1"/>
    <col min="2822" max="2838" width="3" style="49" bestFit="1" customWidth="1"/>
    <col min="2839" max="3071" width="9.140625" style="49"/>
    <col min="3072" max="3072" width="41.42578125" style="49" bestFit="1" customWidth="1"/>
    <col min="3073" max="3073" width="11.7109375" style="49" bestFit="1" customWidth="1"/>
    <col min="3074" max="3074" width="10.5703125" style="49" bestFit="1" customWidth="1"/>
    <col min="3075" max="3075" width="11.42578125" style="49" bestFit="1" customWidth="1"/>
    <col min="3076" max="3076" width="12.7109375" style="49" customWidth="1"/>
    <col min="3077" max="3077" width="3" style="49" customWidth="1"/>
    <col min="3078" max="3094" width="3" style="49" bestFit="1" customWidth="1"/>
    <col min="3095" max="3327" width="9.140625" style="49"/>
    <col min="3328" max="3328" width="41.42578125" style="49" bestFit="1" customWidth="1"/>
    <col min="3329" max="3329" width="11.7109375" style="49" bestFit="1" customWidth="1"/>
    <col min="3330" max="3330" width="10.5703125" style="49" bestFit="1" customWidth="1"/>
    <col min="3331" max="3331" width="11.42578125" style="49" bestFit="1" customWidth="1"/>
    <col min="3332" max="3332" width="12.7109375" style="49" customWidth="1"/>
    <col min="3333" max="3333" width="3" style="49" customWidth="1"/>
    <col min="3334" max="3350" width="3" style="49" bestFit="1" customWidth="1"/>
    <col min="3351" max="3583" width="9.140625" style="49"/>
    <col min="3584" max="3584" width="41.42578125" style="49" bestFit="1" customWidth="1"/>
    <col min="3585" max="3585" width="11.7109375" style="49" bestFit="1" customWidth="1"/>
    <col min="3586" max="3586" width="10.5703125" style="49" bestFit="1" customWidth="1"/>
    <col min="3587" max="3587" width="11.42578125" style="49" bestFit="1" customWidth="1"/>
    <col min="3588" max="3588" width="12.7109375" style="49" customWidth="1"/>
    <col min="3589" max="3589" width="3" style="49" customWidth="1"/>
    <col min="3590" max="3606" width="3" style="49" bestFit="1" customWidth="1"/>
    <col min="3607" max="3839" width="9.140625" style="49"/>
    <col min="3840" max="3840" width="41.42578125" style="49" bestFit="1" customWidth="1"/>
    <col min="3841" max="3841" width="11.7109375" style="49" bestFit="1" customWidth="1"/>
    <col min="3842" max="3842" width="10.5703125" style="49" bestFit="1" customWidth="1"/>
    <col min="3843" max="3843" width="11.42578125" style="49" bestFit="1" customWidth="1"/>
    <col min="3844" max="3844" width="12.7109375" style="49" customWidth="1"/>
    <col min="3845" max="3845" width="3" style="49" customWidth="1"/>
    <col min="3846" max="3862" width="3" style="49" bestFit="1" customWidth="1"/>
    <col min="3863" max="4095" width="9.140625" style="49"/>
    <col min="4096" max="4096" width="41.42578125" style="49" bestFit="1" customWidth="1"/>
    <col min="4097" max="4097" width="11.7109375" style="49" bestFit="1" customWidth="1"/>
    <col min="4098" max="4098" width="10.5703125" style="49" bestFit="1" customWidth="1"/>
    <col min="4099" max="4099" width="11.42578125" style="49" bestFit="1" customWidth="1"/>
    <col min="4100" max="4100" width="12.7109375" style="49" customWidth="1"/>
    <col min="4101" max="4101" width="3" style="49" customWidth="1"/>
    <col min="4102" max="4118" width="3" style="49" bestFit="1" customWidth="1"/>
    <col min="4119" max="4351" width="9.140625" style="49"/>
    <col min="4352" max="4352" width="41.42578125" style="49" bestFit="1" customWidth="1"/>
    <col min="4353" max="4353" width="11.7109375" style="49" bestFit="1" customWidth="1"/>
    <col min="4354" max="4354" width="10.5703125" style="49" bestFit="1" customWidth="1"/>
    <col min="4355" max="4355" width="11.42578125" style="49" bestFit="1" customWidth="1"/>
    <col min="4356" max="4356" width="12.7109375" style="49" customWidth="1"/>
    <col min="4357" max="4357" width="3" style="49" customWidth="1"/>
    <col min="4358" max="4374" width="3" style="49" bestFit="1" customWidth="1"/>
    <col min="4375" max="4607" width="9.140625" style="49"/>
    <col min="4608" max="4608" width="41.42578125" style="49" bestFit="1" customWidth="1"/>
    <col min="4609" max="4609" width="11.7109375" style="49" bestFit="1" customWidth="1"/>
    <col min="4610" max="4610" width="10.5703125" style="49" bestFit="1" customWidth="1"/>
    <col min="4611" max="4611" width="11.42578125" style="49" bestFit="1" customWidth="1"/>
    <col min="4612" max="4612" width="12.7109375" style="49" customWidth="1"/>
    <col min="4613" max="4613" width="3" style="49" customWidth="1"/>
    <col min="4614" max="4630" width="3" style="49" bestFit="1" customWidth="1"/>
    <col min="4631" max="4863" width="9.140625" style="49"/>
    <col min="4864" max="4864" width="41.42578125" style="49" bestFit="1" customWidth="1"/>
    <col min="4865" max="4865" width="11.7109375" style="49" bestFit="1" customWidth="1"/>
    <col min="4866" max="4866" width="10.5703125" style="49" bestFit="1" customWidth="1"/>
    <col min="4867" max="4867" width="11.42578125" style="49" bestFit="1" customWidth="1"/>
    <col min="4868" max="4868" width="12.7109375" style="49" customWidth="1"/>
    <col min="4869" max="4869" width="3" style="49" customWidth="1"/>
    <col min="4870" max="4886" width="3" style="49" bestFit="1" customWidth="1"/>
    <col min="4887" max="5119" width="9.140625" style="49"/>
    <col min="5120" max="5120" width="41.42578125" style="49" bestFit="1" customWidth="1"/>
    <col min="5121" max="5121" width="11.7109375" style="49" bestFit="1" customWidth="1"/>
    <col min="5122" max="5122" width="10.5703125" style="49" bestFit="1" customWidth="1"/>
    <col min="5123" max="5123" width="11.42578125" style="49" bestFit="1" customWidth="1"/>
    <col min="5124" max="5124" width="12.7109375" style="49" customWidth="1"/>
    <col min="5125" max="5125" width="3" style="49" customWidth="1"/>
    <col min="5126" max="5142" width="3" style="49" bestFit="1" customWidth="1"/>
    <col min="5143" max="5375" width="9.140625" style="49"/>
    <col min="5376" max="5376" width="41.42578125" style="49" bestFit="1" customWidth="1"/>
    <col min="5377" max="5377" width="11.7109375" style="49" bestFit="1" customWidth="1"/>
    <col min="5378" max="5378" width="10.5703125" style="49" bestFit="1" customWidth="1"/>
    <col min="5379" max="5379" width="11.42578125" style="49" bestFit="1" customWidth="1"/>
    <col min="5380" max="5380" width="12.7109375" style="49" customWidth="1"/>
    <col min="5381" max="5381" width="3" style="49" customWidth="1"/>
    <col min="5382" max="5398" width="3" style="49" bestFit="1" customWidth="1"/>
    <col min="5399" max="5631" width="9.140625" style="49"/>
    <col min="5632" max="5632" width="41.42578125" style="49" bestFit="1" customWidth="1"/>
    <col min="5633" max="5633" width="11.7109375" style="49" bestFit="1" customWidth="1"/>
    <col min="5634" max="5634" width="10.5703125" style="49" bestFit="1" customWidth="1"/>
    <col min="5635" max="5635" width="11.42578125" style="49" bestFit="1" customWidth="1"/>
    <col min="5636" max="5636" width="12.7109375" style="49" customWidth="1"/>
    <col min="5637" max="5637" width="3" style="49" customWidth="1"/>
    <col min="5638" max="5654" width="3" style="49" bestFit="1" customWidth="1"/>
    <col min="5655" max="5887" width="9.140625" style="49"/>
    <col min="5888" max="5888" width="41.42578125" style="49" bestFit="1" customWidth="1"/>
    <col min="5889" max="5889" width="11.7109375" style="49" bestFit="1" customWidth="1"/>
    <col min="5890" max="5890" width="10.5703125" style="49" bestFit="1" customWidth="1"/>
    <col min="5891" max="5891" width="11.42578125" style="49" bestFit="1" customWidth="1"/>
    <col min="5892" max="5892" width="12.7109375" style="49" customWidth="1"/>
    <col min="5893" max="5893" width="3" style="49" customWidth="1"/>
    <col min="5894" max="5910" width="3" style="49" bestFit="1" customWidth="1"/>
    <col min="5911" max="6143" width="9.140625" style="49"/>
    <col min="6144" max="6144" width="41.42578125" style="49" bestFit="1" customWidth="1"/>
    <col min="6145" max="6145" width="11.7109375" style="49" bestFit="1" customWidth="1"/>
    <col min="6146" max="6146" width="10.5703125" style="49" bestFit="1" customWidth="1"/>
    <col min="6147" max="6147" width="11.42578125" style="49" bestFit="1" customWidth="1"/>
    <col min="6148" max="6148" width="12.7109375" style="49" customWidth="1"/>
    <col min="6149" max="6149" width="3" style="49" customWidth="1"/>
    <col min="6150" max="6166" width="3" style="49" bestFit="1" customWidth="1"/>
    <col min="6167" max="6399" width="9.140625" style="49"/>
    <col min="6400" max="6400" width="41.42578125" style="49" bestFit="1" customWidth="1"/>
    <col min="6401" max="6401" width="11.7109375" style="49" bestFit="1" customWidth="1"/>
    <col min="6402" max="6402" width="10.5703125" style="49" bestFit="1" customWidth="1"/>
    <col min="6403" max="6403" width="11.42578125" style="49" bestFit="1" customWidth="1"/>
    <col min="6404" max="6404" width="12.7109375" style="49" customWidth="1"/>
    <col min="6405" max="6405" width="3" style="49" customWidth="1"/>
    <col min="6406" max="6422" width="3" style="49" bestFit="1" customWidth="1"/>
    <col min="6423" max="6655" width="9.140625" style="49"/>
    <col min="6656" max="6656" width="41.42578125" style="49" bestFit="1" customWidth="1"/>
    <col min="6657" max="6657" width="11.7109375" style="49" bestFit="1" customWidth="1"/>
    <col min="6658" max="6658" width="10.5703125" style="49" bestFit="1" customWidth="1"/>
    <col min="6659" max="6659" width="11.42578125" style="49" bestFit="1" customWidth="1"/>
    <col min="6660" max="6660" width="12.7109375" style="49" customWidth="1"/>
    <col min="6661" max="6661" width="3" style="49" customWidth="1"/>
    <col min="6662" max="6678" width="3" style="49" bestFit="1" customWidth="1"/>
    <col min="6679" max="6911" width="9.140625" style="49"/>
    <col min="6912" max="6912" width="41.42578125" style="49" bestFit="1" customWidth="1"/>
    <col min="6913" max="6913" width="11.7109375" style="49" bestFit="1" customWidth="1"/>
    <col min="6914" max="6914" width="10.5703125" style="49" bestFit="1" customWidth="1"/>
    <col min="6915" max="6915" width="11.42578125" style="49" bestFit="1" customWidth="1"/>
    <col min="6916" max="6916" width="12.7109375" style="49" customWidth="1"/>
    <col min="6917" max="6917" width="3" style="49" customWidth="1"/>
    <col min="6918" max="6934" width="3" style="49" bestFit="1" customWidth="1"/>
    <col min="6935" max="7167" width="9.140625" style="49"/>
    <col min="7168" max="7168" width="41.42578125" style="49" bestFit="1" customWidth="1"/>
    <col min="7169" max="7169" width="11.7109375" style="49" bestFit="1" customWidth="1"/>
    <col min="7170" max="7170" width="10.5703125" style="49" bestFit="1" customWidth="1"/>
    <col min="7171" max="7171" width="11.42578125" style="49" bestFit="1" customWidth="1"/>
    <col min="7172" max="7172" width="12.7109375" style="49" customWidth="1"/>
    <col min="7173" max="7173" width="3" style="49" customWidth="1"/>
    <col min="7174" max="7190" width="3" style="49" bestFit="1" customWidth="1"/>
    <col min="7191" max="7423" width="9.140625" style="49"/>
    <col min="7424" max="7424" width="41.42578125" style="49" bestFit="1" customWidth="1"/>
    <col min="7425" max="7425" width="11.7109375" style="49" bestFit="1" customWidth="1"/>
    <col min="7426" max="7426" width="10.5703125" style="49" bestFit="1" customWidth="1"/>
    <col min="7427" max="7427" width="11.42578125" style="49" bestFit="1" customWidth="1"/>
    <col min="7428" max="7428" width="12.7109375" style="49" customWidth="1"/>
    <col min="7429" max="7429" width="3" style="49" customWidth="1"/>
    <col min="7430" max="7446" width="3" style="49" bestFit="1" customWidth="1"/>
    <col min="7447" max="7679" width="9.140625" style="49"/>
    <col min="7680" max="7680" width="41.42578125" style="49" bestFit="1" customWidth="1"/>
    <col min="7681" max="7681" width="11.7109375" style="49" bestFit="1" customWidth="1"/>
    <col min="7682" max="7682" width="10.5703125" style="49" bestFit="1" customWidth="1"/>
    <col min="7683" max="7683" width="11.42578125" style="49" bestFit="1" customWidth="1"/>
    <col min="7684" max="7684" width="12.7109375" style="49" customWidth="1"/>
    <col min="7685" max="7685" width="3" style="49" customWidth="1"/>
    <col min="7686" max="7702" width="3" style="49" bestFit="1" customWidth="1"/>
    <col min="7703" max="7935" width="9.140625" style="49"/>
    <col min="7936" max="7936" width="41.42578125" style="49" bestFit="1" customWidth="1"/>
    <col min="7937" max="7937" width="11.7109375" style="49" bestFit="1" customWidth="1"/>
    <col min="7938" max="7938" width="10.5703125" style="49" bestFit="1" customWidth="1"/>
    <col min="7939" max="7939" width="11.42578125" style="49" bestFit="1" customWidth="1"/>
    <col min="7940" max="7940" width="12.7109375" style="49" customWidth="1"/>
    <col min="7941" max="7941" width="3" style="49" customWidth="1"/>
    <col min="7942" max="7958" width="3" style="49" bestFit="1" customWidth="1"/>
    <col min="7959" max="8191" width="9.140625" style="49"/>
    <col min="8192" max="8192" width="41.42578125" style="49" bestFit="1" customWidth="1"/>
    <col min="8193" max="8193" width="11.7109375" style="49" bestFit="1" customWidth="1"/>
    <col min="8194" max="8194" width="10.5703125" style="49" bestFit="1" customWidth="1"/>
    <col min="8195" max="8195" width="11.42578125" style="49" bestFit="1" customWidth="1"/>
    <col min="8196" max="8196" width="12.7109375" style="49" customWidth="1"/>
    <col min="8197" max="8197" width="3" style="49" customWidth="1"/>
    <col min="8198" max="8214" width="3" style="49" bestFit="1" customWidth="1"/>
    <col min="8215" max="8447" width="9.140625" style="49"/>
    <col min="8448" max="8448" width="41.42578125" style="49" bestFit="1" customWidth="1"/>
    <col min="8449" max="8449" width="11.7109375" style="49" bestFit="1" customWidth="1"/>
    <col min="8450" max="8450" width="10.5703125" style="49" bestFit="1" customWidth="1"/>
    <col min="8451" max="8451" width="11.42578125" style="49" bestFit="1" customWidth="1"/>
    <col min="8452" max="8452" width="12.7109375" style="49" customWidth="1"/>
    <col min="8453" max="8453" width="3" style="49" customWidth="1"/>
    <col min="8454" max="8470" width="3" style="49" bestFit="1" customWidth="1"/>
    <col min="8471" max="8703" width="9.140625" style="49"/>
    <col min="8704" max="8704" width="41.42578125" style="49" bestFit="1" customWidth="1"/>
    <col min="8705" max="8705" width="11.7109375" style="49" bestFit="1" customWidth="1"/>
    <col min="8706" max="8706" width="10.5703125" style="49" bestFit="1" customWidth="1"/>
    <col min="8707" max="8707" width="11.42578125" style="49" bestFit="1" customWidth="1"/>
    <col min="8708" max="8708" width="12.7109375" style="49" customWidth="1"/>
    <col min="8709" max="8709" width="3" style="49" customWidth="1"/>
    <col min="8710" max="8726" width="3" style="49" bestFit="1" customWidth="1"/>
    <col min="8727" max="8959" width="9.140625" style="49"/>
    <col min="8960" max="8960" width="41.42578125" style="49" bestFit="1" customWidth="1"/>
    <col min="8961" max="8961" width="11.7109375" style="49" bestFit="1" customWidth="1"/>
    <col min="8962" max="8962" width="10.5703125" style="49" bestFit="1" customWidth="1"/>
    <col min="8963" max="8963" width="11.42578125" style="49" bestFit="1" customWidth="1"/>
    <col min="8964" max="8964" width="12.7109375" style="49" customWidth="1"/>
    <col min="8965" max="8965" width="3" style="49" customWidth="1"/>
    <col min="8966" max="8982" width="3" style="49" bestFit="1" customWidth="1"/>
    <col min="8983" max="9215" width="9.140625" style="49"/>
    <col min="9216" max="9216" width="41.42578125" style="49" bestFit="1" customWidth="1"/>
    <col min="9217" max="9217" width="11.7109375" style="49" bestFit="1" customWidth="1"/>
    <col min="9218" max="9218" width="10.5703125" style="49" bestFit="1" customWidth="1"/>
    <col min="9219" max="9219" width="11.42578125" style="49" bestFit="1" customWidth="1"/>
    <col min="9220" max="9220" width="12.7109375" style="49" customWidth="1"/>
    <col min="9221" max="9221" width="3" style="49" customWidth="1"/>
    <col min="9222" max="9238" width="3" style="49" bestFit="1" customWidth="1"/>
    <col min="9239" max="9471" width="9.140625" style="49"/>
    <col min="9472" max="9472" width="41.42578125" style="49" bestFit="1" customWidth="1"/>
    <col min="9473" max="9473" width="11.7109375" style="49" bestFit="1" customWidth="1"/>
    <col min="9474" max="9474" width="10.5703125" style="49" bestFit="1" customWidth="1"/>
    <col min="9475" max="9475" width="11.42578125" style="49" bestFit="1" customWidth="1"/>
    <col min="9476" max="9476" width="12.7109375" style="49" customWidth="1"/>
    <col min="9477" max="9477" width="3" style="49" customWidth="1"/>
    <col min="9478" max="9494" width="3" style="49" bestFit="1" customWidth="1"/>
    <col min="9495" max="9727" width="9.140625" style="49"/>
    <col min="9728" max="9728" width="41.42578125" style="49" bestFit="1" customWidth="1"/>
    <col min="9729" max="9729" width="11.7109375" style="49" bestFit="1" customWidth="1"/>
    <col min="9730" max="9730" width="10.5703125" style="49" bestFit="1" customWidth="1"/>
    <col min="9731" max="9731" width="11.42578125" style="49" bestFit="1" customWidth="1"/>
    <col min="9732" max="9732" width="12.7109375" style="49" customWidth="1"/>
    <col min="9733" max="9733" width="3" style="49" customWidth="1"/>
    <col min="9734" max="9750" width="3" style="49" bestFit="1" customWidth="1"/>
    <col min="9751" max="9983" width="9.140625" style="49"/>
    <col min="9984" max="9984" width="41.42578125" style="49" bestFit="1" customWidth="1"/>
    <col min="9985" max="9985" width="11.7109375" style="49" bestFit="1" customWidth="1"/>
    <col min="9986" max="9986" width="10.5703125" style="49" bestFit="1" customWidth="1"/>
    <col min="9987" max="9987" width="11.42578125" style="49" bestFit="1" customWidth="1"/>
    <col min="9988" max="9988" width="12.7109375" style="49" customWidth="1"/>
    <col min="9989" max="9989" width="3" style="49" customWidth="1"/>
    <col min="9990" max="10006" width="3" style="49" bestFit="1" customWidth="1"/>
    <col min="10007" max="10239" width="9.140625" style="49"/>
    <col min="10240" max="10240" width="41.42578125" style="49" bestFit="1" customWidth="1"/>
    <col min="10241" max="10241" width="11.7109375" style="49" bestFit="1" customWidth="1"/>
    <col min="10242" max="10242" width="10.5703125" style="49" bestFit="1" customWidth="1"/>
    <col min="10243" max="10243" width="11.42578125" style="49" bestFit="1" customWidth="1"/>
    <col min="10244" max="10244" width="12.7109375" style="49" customWidth="1"/>
    <col min="10245" max="10245" width="3" style="49" customWidth="1"/>
    <col min="10246" max="10262" width="3" style="49" bestFit="1" customWidth="1"/>
    <col min="10263" max="10495" width="9.140625" style="49"/>
    <col min="10496" max="10496" width="41.42578125" style="49" bestFit="1" customWidth="1"/>
    <col min="10497" max="10497" width="11.7109375" style="49" bestFit="1" customWidth="1"/>
    <col min="10498" max="10498" width="10.5703125" style="49" bestFit="1" customWidth="1"/>
    <col min="10499" max="10499" width="11.42578125" style="49" bestFit="1" customWidth="1"/>
    <col min="10500" max="10500" width="12.7109375" style="49" customWidth="1"/>
    <col min="10501" max="10501" width="3" style="49" customWidth="1"/>
    <col min="10502" max="10518" width="3" style="49" bestFit="1" customWidth="1"/>
    <col min="10519" max="10751" width="9.140625" style="49"/>
    <col min="10752" max="10752" width="41.42578125" style="49" bestFit="1" customWidth="1"/>
    <col min="10753" max="10753" width="11.7109375" style="49" bestFit="1" customWidth="1"/>
    <col min="10754" max="10754" width="10.5703125" style="49" bestFit="1" customWidth="1"/>
    <col min="10755" max="10755" width="11.42578125" style="49" bestFit="1" customWidth="1"/>
    <col min="10756" max="10756" width="12.7109375" style="49" customWidth="1"/>
    <col min="10757" max="10757" width="3" style="49" customWidth="1"/>
    <col min="10758" max="10774" width="3" style="49" bestFit="1" customWidth="1"/>
    <col min="10775" max="11007" width="9.140625" style="49"/>
    <col min="11008" max="11008" width="41.42578125" style="49" bestFit="1" customWidth="1"/>
    <col min="11009" max="11009" width="11.7109375" style="49" bestFit="1" customWidth="1"/>
    <col min="11010" max="11010" width="10.5703125" style="49" bestFit="1" customWidth="1"/>
    <col min="11011" max="11011" width="11.42578125" style="49" bestFit="1" customWidth="1"/>
    <col min="11012" max="11012" width="12.7109375" style="49" customWidth="1"/>
    <col min="11013" max="11013" width="3" style="49" customWidth="1"/>
    <col min="11014" max="11030" width="3" style="49" bestFit="1" customWidth="1"/>
    <col min="11031" max="11263" width="9.140625" style="49"/>
    <col min="11264" max="11264" width="41.42578125" style="49" bestFit="1" customWidth="1"/>
    <col min="11265" max="11265" width="11.7109375" style="49" bestFit="1" customWidth="1"/>
    <col min="11266" max="11266" width="10.5703125" style="49" bestFit="1" customWidth="1"/>
    <col min="11267" max="11267" width="11.42578125" style="49" bestFit="1" customWidth="1"/>
    <col min="11268" max="11268" width="12.7109375" style="49" customWidth="1"/>
    <col min="11269" max="11269" width="3" style="49" customWidth="1"/>
    <col min="11270" max="11286" width="3" style="49" bestFit="1" customWidth="1"/>
    <col min="11287" max="11519" width="9.140625" style="49"/>
    <col min="11520" max="11520" width="41.42578125" style="49" bestFit="1" customWidth="1"/>
    <col min="11521" max="11521" width="11.7109375" style="49" bestFit="1" customWidth="1"/>
    <col min="11522" max="11522" width="10.5703125" style="49" bestFit="1" customWidth="1"/>
    <col min="11523" max="11523" width="11.42578125" style="49" bestFit="1" customWidth="1"/>
    <col min="11524" max="11524" width="12.7109375" style="49" customWidth="1"/>
    <col min="11525" max="11525" width="3" style="49" customWidth="1"/>
    <col min="11526" max="11542" width="3" style="49" bestFit="1" customWidth="1"/>
    <col min="11543" max="11775" width="9.140625" style="49"/>
    <col min="11776" max="11776" width="41.42578125" style="49" bestFit="1" customWidth="1"/>
    <col min="11777" max="11777" width="11.7109375" style="49" bestFit="1" customWidth="1"/>
    <col min="11778" max="11778" width="10.5703125" style="49" bestFit="1" customWidth="1"/>
    <col min="11779" max="11779" width="11.42578125" style="49" bestFit="1" customWidth="1"/>
    <col min="11780" max="11780" width="12.7109375" style="49" customWidth="1"/>
    <col min="11781" max="11781" width="3" style="49" customWidth="1"/>
    <col min="11782" max="11798" width="3" style="49" bestFit="1" customWidth="1"/>
    <col min="11799" max="12031" width="9.140625" style="49"/>
    <col min="12032" max="12032" width="41.42578125" style="49" bestFit="1" customWidth="1"/>
    <col min="12033" max="12033" width="11.7109375" style="49" bestFit="1" customWidth="1"/>
    <col min="12034" max="12034" width="10.5703125" style="49" bestFit="1" customWidth="1"/>
    <col min="12035" max="12035" width="11.42578125" style="49" bestFit="1" customWidth="1"/>
    <col min="12036" max="12036" width="12.7109375" style="49" customWidth="1"/>
    <col min="12037" max="12037" width="3" style="49" customWidth="1"/>
    <col min="12038" max="12054" width="3" style="49" bestFit="1" customWidth="1"/>
    <col min="12055" max="12287" width="9.140625" style="49"/>
    <col min="12288" max="12288" width="41.42578125" style="49" bestFit="1" customWidth="1"/>
    <col min="12289" max="12289" width="11.7109375" style="49" bestFit="1" customWidth="1"/>
    <col min="12290" max="12290" width="10.5703125" style="49" bestFit="1" customWidth="1"/>
    <col min="12291" max="12291" width="11.42578125" style="49" bestFit="1" customWidth="1"/>
    <col min="12292" max="12292" width="12.7109375" style="49" customWidth="1"/>
    <col min="12293" max="12293" width="3" style="49" customWidth="1"/>
    <col min="12294" max="12310" width="3" style="49" bestFit="1" customWidth="1"/>
    <col min="12311" max="12543" width="9.140625" style="49"/>
    <col min="12544" max="12544" width="41.42578125" style="49" bestFit="1" customWidth="1"/>
    <col min="12545" max="12545" width="11.7109375" style="49" bestFit="1" customWidth="1"/>
    <col min="12546" max="12546" width="10.5703125" style="49" bestFit="1" customWidth="1"/>
    <col min="12547" max="12547" width="11.42578125" style="49" bestFit="1" customWidth="1"/>
    <col min="12548" max="12548" width="12.7109375" style="49" customWidth="1"/>
    <col min="12549" max="12549" width="3" style="49" customWidth="1"/>
    <col min="12550" max="12566" width="3" style="49" bestFit="1" customWidth="1"/>
    <col min="12567" max="12799" width="9.140625" style="49"/>
    <col min="12800" max="12800" width="41.42578125" style="49" bestFit="1" customWidth="1"/>
    <col min="12801" max="12801" width="11.7109375" style="49" bestFit="1" customWidth="1"/>
    <col min="12802" max="12802" width="10.5703125" style="49" bestFit="1" customWidth="1"/>
    <col min="12803" max="12803" width="11.42578125" style="49" bestFit="1" customWidth="1"/>
    <col min="12804" max="12804" width="12.7109375" style="49" customWidth="1"/>
    <col min="12805" max="12805" width="3" style="49" customWidth="1"/>
    <col min="12806" max="12822" width="3" style="49" bestFit="1" customWidth="1"/>
    <col min="12823" max="13055" width="9.140625" style="49"/>
    <col min="13056" max="13056" width="41.42578125" style="49" bestFit="1" customWidth="1"/>
    <col min="13057" max="13057" width="11.7109375" style="49" bestFit="1" customWidth="1"/>
    <col min="13058" max="13058" width="10.5703125" style="49" bestFit="1" customWidth="1"/>
    <col min="13059" max="13059" width="11.42578125" style="49" bestFit="1" customWidth="1"/>
    <col min="13060" max="13060" width="12.7109375" style="49" customWidth="1"/>
    <col min="13061" max="13061" width="3" style="49" customWidth="1"/>
    <col min="13062" max="13078" width="3" style="49" bestFit="1" customWidth="1"/>
    <col min="13079" max="13311" width="9.140625" style="49"/>
    <col min="13312" max="13312" width="41.42578125" style="49" bestFit="1" customWidth="1"/>
    <col min="13313" max="13313" width="11.7109375" style="49" bestFit="1" customWidth="1"/>
    <col min="13314" max="13314" width="10.5703125" style="49" bestFit="1" customWidth="1"/>
    <col min="13315" max="13315" width="11.42578125" style="49" bestFit="1" customWidth="1"/>
    <col min="13316" max="13316" width="12.7109375" style="49" customWidth="1"/>
    <col min="13317" max="13317" width="3" style="49" customWidth="1"/>
    <col min="13318" max="13334" width="3" style="49" bestFit="1" customWidth="1"/>
    <col min="13335" max="13567" width="9.140625" style="49"/>
    <col min="13568" max="13568" width="41.42578125" style="49" bestFit="1" customWidth="1"/>
    <col min="13569" max="13569" width="11.7109375" style="49" bestFit="1" customWidth="1"/>
    <col min="13570" max="13570" width="10.5703125" style="49" bestFit="1" customWidth="1"/>
    <col min="13571" max="13571" width="11.42578125" style="49" bestFit="1" customWidth="1"/>
    <col min="13572" max="13572" width="12.7109375" style="49" customWidth="1"/>
    <col min="13573" max="13573" width="3" style="49" customWidth="1"/>
    <col min="13574" max="13590" width="3" style="49" bestFit="1" customWidth="1"/>
    <col min="13591" max="13823" width="9.140625" style="49"/>
    <col min="13824" max="13824" width="41.42578125" style="49" bestFit="1" customWidth="1"/>
    <col min="13825" max="13825" width="11.7109375" style="49" bestFit="1" customWidth="1"/>
    <col min="13826" max="13826" width="10.5703125" style="49" bestFit="1" customWidth="1"/>
    <col min="13827" max="13827" width="11.42578125" style="49" bestFit="1" customWidth="1"/>
    <col min="13828" max="13828" width="12.7109375" style="49" customWidth="1"/>
    <col min="13829" max="13829" width="3" style="49" customWidth="1"/>
    <col min="13830" max="13846" width="3" style="49" bestFit="1" customWidth="1"/>
    <col min="13847" max="14079" width="9.140625" style="49"/>
    <col min="14080" max="14080" width="41.42578125" style="49" bestFit="1" customWidth="1"/>
    <col min="14081" max="14081" width="11.7109375" style="49" bestFit="1" customWidth="1"/>
    <col min="14082" max="14082" width="10.5703125" style="49" bestFit="1" customWidth="1"/>
    <col min="14083" max="14083" width="11.42578125" style="49" bestFit="1" customWidth="1"/>
    <col min="14084" max="14084" width="12.7109375" style="49" customWidth="1"/>
    <col min="14085" max="14085" width="3" style="49" customWidth="1"/>
    <col min="14086" max="14102" width="3" style="49" bestFit="1" customWidth="1"/>
    <col min="14103" max="14335" width="9.140625" style="49"/>
    <col min="14336" max="14336" width="41.42578125" style="49" bestFit="1" customWidth="1"/>
    <col min="14337" max="14337" width="11.7109375" style="49" bestFit="1" customWidth="1"/>
    <col min="14338" max="14338" width="10.5703125" style="49" bestFit="1" customWidth="1"/>
    <col min="14339" max="14339" width="11.42578125" style="49" bestFit="1" customWidth="1"/>
    <col min="14340" max="14340" width="12.7109375" style="49" customWidth="1"/>
    <col min="14341" max="14341" width="3" style="49" customWidth="1"/>
    <col min="14342" max="14358" width="3" style="49" bestFit="1" customWidth="1"/>
    <col min="14359" max="14591" width="9.140625" style="49"/>
    <col min="14592" max="14592" width="41.42578125" style="49" bestFit="1" customWidth="1"/>
    <col min="14593" max="14593" width="11.7109375" style="49" bestFit="1" customWidth="1"/>
    <col min="14594" max="14594" width="10.5703125" style="49" bestFit="1" customWidth="1"/>
    <col min="14595" max="14595" width="11.42578125" style="49" bestFit="1" customWidth="1"/>
    <col min="14596" max="14596" width="12.7109375" style="49" customWidth="1"/>
    <col min="14597" max="14597" width="3" style="49" customWidth="1"/>
    <col min="14598" max="14614" width="3" style="49" bestFit="1" customWidth="1"/>
    <col min="14615" max="14847" width="9.140625" style="49"/>
    <col min="14848" max="14848" width="41.42578125" style="49" bestFit="1" customWidth="1"/>
    <col min="14849" max="14849" width="11.7109375" style="49" bestFit="1" customWidth="1"/>
    <col min="14850" max="14850" width="10.5703125" style="49" bestFit="1" customWidth="1"/>
    <col min="14851" max="14851" width="11.42578125" style="49" bestFit="1" customWidth="1"/>
    <col min="14852" max="14852" width="12.7109375" style="49" customWidth="1"/>
    <col min="14853" max="14853" width="3" style="49" customWidth="1"/>
    <col min="14854" max="14870" width="3" style="49" bestFit="1" customWidth="1"/>
    <col min="14871" max="15103" width="9.140625" style="49"/>
    <col min="15104" max="15104" width="41.42578125" style="49" bestFit="1" customWidth="1"/>
    <col min="15105" max="15105" width="11.7109375" style="49" bestFit="1" customWidth="1"/>
    <col min="15106" max="15106" width="10.5703125" style="49" bestFit="1" customWidth="1"/>
    <col min="15107" max="15107" width="11.42578125" style="49" bestFit="1" customWidth="1"/>
    <col min="15108" max="15108" width="12.7109375" style="49" customWidth="1"/>
    <col min="15109" max="15109" width="3" style="49" customWidth="1"/>
    <col min="15110" max="15126" width="3" style="49" bestFit="1" customWidth="1"/>
    <col min="15127" max="15359" width="9.140625" style="49"/>
    <col min="15360" max="15360" width="41.42578125" style="49" bestFit="1" customWidth="1"/>
    <col min="15361" max="15361" width="11.7109375" style="49" bestFit="1" customWidth="1"/>
    <col min="15362" max="15362" width="10.5703125" style="49" bestFit="1" customWidth="1"/>
    <col min="15363" max="15363" width="11.42578125" style="49" bestFit="1" customWidth="1"/>
    <col min="15364" max="15364" width="12.7109375" style="49" customWidth="1"/>
    <col min="15365" max="15365" width="3" style="49" customWidth="1"/>
    <col min="15366" max="15382" width="3" style="49" bestFit="1" customWidth="1"/>
    <col min="15383" max="15615" width="9.140625" style="49"/>
    <col min="15616" max="15616" width="41.42578125" style="49" bestFit="1" customWidth="1"/>
    <col min="15617" max="15617" width="11.7109375" style="49" bestFit="1" customWidth="1"/>
    <col min="15618" max="15618" width="10.5703125" style="49" bestFit="1" customWidth="1"/>
    <col min="15619" max="15619" width="11.42578125" style="49" bestFit="1" customWidth="1"/>
    <col min="15620" max="15620" width="12.7109375" style="49" customWidth="1"/>
    <col min="15621" max="15621" width="3" style="49" customWidth="1"/>
    <col min="15622" max="15638" width="3" style="49" bestFit="1" customWidth="1"/>
    <col min="15639" max="15871" width="9.140625" style="49"/>
    <col min="15872" max="15872" width="41.42578125" style="49" bestFit="1" customWidth="1"/>
    <col min="15873" max="15873" width="11.7109375" style="49" bestFit="1" customWidth="1"/>
    <col min="15874" max="15874" width="10.5703125" style="49" bestFit="1" customWidth="1"/>
    <col min="15875" max="15875" width="11.42578125" style="49" bestFit="1" customWidth="1"/>
    <col min="15876" max="15876" width="12.7109375" style="49" customWidth="1"/>
    <col min="15877" max="15877" width="3" style="49" customWidth="1"/>
    <col min="15878" max="15894" width="3" style="49" bestFit="1" customWidth="1"/>
    <col min="15895" max="16127" width="9.140625" style="49"/>
    <col min="16128" max="16128" width="41.42578125" style="49" bestFit="1" customWidth="1"/>
    <col min="16129" max="16129" width="11.7109375" style="49" bestFit="1" customWidth="1"/>
    <col min="16130" max="16130" width="10.5703125" style="49" bestFit="1" customWidth="1"/>
    <col min="16131" max="16131" width="11.42578125" style="49" bestFit="1" customWidth="1"/>
    <col min="16132" max="16132" width="12.7109375" style="49" customWidth="1"/>
    <col min="16133" max="16133" width="3" style="49" customWidth="1"/>
    <col min="16134" max="16150" width="3" style="49" bestFit="1" customWidth="1"/>
    <col min="16151" max="16384" width="9.140625" style="49"/>
  </cols>
  <sheetData>
    <row r="1" spans="1:6" ht="15">
      <c r="A1" s="42"/>
      <c r="B1" s="213" t="s">
        <v>95</v>
      </c>
      <c r="C1" s="213"/>
      <c r="D1" s="51"/>
      <c r="E1" s="52"/>
      <c r="F1" s="52"/>
    </row>
    <row r="2" spans="1:6" ht="15">
      <c r="A2" s="42"/>
      <c r="B2" s="105" t="s">
        <v>566</v>
      </c>
      <c r="C2" s="105"/>
      <c r="D2" s="51"/>
      <c r="E2" s="52"/>
      <c r="F2" s="52"/>
    </row>
    <row r="4" spans="1:6" ht="28.5" customHeight="1">
      <c r="B4" s="197" t="s">
        <v>0</v>
      </c>
      <c r="C4" s="195"/>
    </row>
    <row r="5" spans="1:6">
      <c r="B5" s="94" t="s">
        <v>1</v>
      </c>
      <c r="C5" s="95" t="s">
        <v>2</v>
      </c>
    </row>
    <row r="6" spans="1:6">
      <c r="B6" s="96" t="s">
        <v>465</v>
      </c>
      <c r="C6" s="157">
        <f>'BRV Struga 1_Popis del'!H7+'BRV Struga 1_Popis del'!H15+'BRV Struga 1_Popis del'!H23</f>
        <v>0</v>
      </c>
    </row>
    <row r="7" spans="1:6">
      <c r="B7" s="96" t="s">
        <v>464</v>
      </c>
      <c r="C7" s="157">
        <f>'BRV Struga 1_Popis del'!H7</f>
        <v>0</v>
      </c>
      <c r="E7" s="45"/>
    </row>
    <row r="8" spans="1:6">
      <c r="B8" s="96" t="s">
        <v>463</v>
      </c>
      <c r="C8" s="157">
        <f>'BRV Struga 1_Popis del'!H15</f>
        <v>0</v>
      </c>
    </row>
    <row r="9" spans="1:6">
      <c r="B9" s="96" t="s">
        <v>462</v>
      </c>
      <c r="C9" s="157">
        <f>'BRV Struga 1_Popis del'!H23</f>
        <v>0</v>
      </c>
    </row>
    <row r="10" spans="1:6">
      <c r="B10" s="96" t="s">
        <v>461</v>
      </c>
      <c r="C10" s="157">
        <f>'BRV Struga 1_Popis del'!H32+'BRV Struga 1_Popis del'!H37+'BRV Struga 1_Popis del'!H43+'BRV Struga 1_Popis del'!H49+'BRV Struga 1_Popis del'!H56</f>
        <v>0</v>
      </c>
    </row>
    <row r="11" spans="1:6">
      <c r="B11" s="96" t="s">
        <v>460</v>
      </c>
      <c r="C11" s="157">
        <f>'BRV Struga 1_Popis del'!H32</f>
        <v>0</v>
      </c>
    </row>
    <row r="12" spans="1:6">
      <c r="B12" s="96" t="s">
        <v>459</v>
      </c>
      <c r="C12" s="157">
        <f>'BRV Struga 1_Popis del'!H37</f>
        <v>0</v>
      </c>
    </row>
    <row r="13" spans="1:6">
      <c r="B13" s="96" t="s">
        <v>458</v>
      </c>
      <c r="C13" s="157">
        <f>'BRV Struga 1_Popis del'!H43</f>
        <v>0</v>
      </c>
    </row>
    <row r="14" spans="1:6">
      <c r="B14" s="96" t="s">
        <v>457</v>
      </c>
      <c r="C14" s="157">
        <f>'BRV Struga 1_Popis del'!H49</f>
        <v>0</v>
      </c>
    </row>
    <row r="15" spans="1:6">
      <c r="B15" s="96" t="s">
        <v>456</v>
      </c>
      <c r="C15" s="157">
        <f>'BRV Struga 1_Popis del'!H56</f>
        <v>0</v>
      </c>
    </row>
    <row r="16" spans="1:6">
      <c r="B16" s="96" t="s">
        <v>455</v>
      </c>
      <c r="C16" s="157">
        <f>'BRV Struga 1_Popis del'!H69+'BRV Struga 1_Popis del'!H75+'BRV Struga 1_Popis del'!H83+'BRV Struga 1_Popis del'!H89+'BRV Struga 1_Popis del'!H95</f>
        <v>0</v>
      </c>
    </row>
    <row r="17" spans="2:3">
      <c r="B17" s="96" t="s">
        <v>454</v>
      </c>
      <c r="C17" s="157">
        <f>'BRV Struga 1_Popis del'!H69</f>
        <v>0</v>
      </c>
    </row>
    <row r="18" spans="2:3">
      <c r="B18" s="96" t="s">
        <v>453</v>
      </c>
      <c r="C18" s="157">
        <f>'BRV Struga 1_Popis del'!H75</f>
        <v>0</v>
      </c>
    </row>
    <row r="19" spans="2:3">
      <c r="B19" s="96" t="s">
        <v>452</v>
      </c>
      <c r="C19" s="157">
        <f>'BRV Struga 1_Popis del'!H83</f>
        <v>0</v>
      </c>
    </row>
    <row r="20" spans="2:3">
      <c r="B20" s="96" t="s">
        <v>451</v>
      </c>
      <c r="C20" s="157">
        <f>'BRV Struga 1_Popis del'!H89</f>
        <v>0</v>
      </c>
    </row>
    <row r="21" spans="2:3">
      <c r="B21" s="96" t="s">
        <v>450</v>
      </c>
      <c r="C21" s="157">
        <f>'BRV Struga 1_Popis del'!H95</f>
        <v>0</v>
      </c>
    </row>
    <row r="22" spans="2:3">
      <c r="B22" s="96" t="s">
        <v>565</v>
      </c>
      <c r="C22" s="157">
        <f>'BRV Struga 1_Popis del'!H101</f>
        <v>0</v>
      </c>
    </row>
    <row r="23" spans="2:3">
      <c r="B23" s="96" t="s">
        <v>564</v>
      </c>
      <c r="C23" s="157">
        <f>'BRV Struga 1_Popis del'!H101</f>
        <v>0</v>
      </c>
    </row>
    <row r="24" spans="2:3">
      <c r="B24" s="96" t="s">
        <v>563</v>
      </c>
      <c r="C24" s="157">
        <f>'BRV Struga 1_Popis del'!H110</f>
        <v>1305</v>
      </c>
    </row>
    <row r="25" spans="2:3">
      <c r="B25" s="97" t="s">
        <v>562</v>
      </c>
      <c r="C25" s="156">
        <f>'BRV Struga 1_Popis del'!H110</f>
        <v>1305</v>
      </c>
    </row>
    <row r="26" spans="2:3">
      <c r="B26" s="196"/>
    </row>
    <row r="27" spans="2:3">
      <c r="B27" s="194"/>
      <c r="C27" s="195"/>
    </row>
    <row r="28" spans="2:3">
      <c r="B28" s="194" t="s">
        <v>444</v>
      </c>
      <c r="C28" s="95" t="s">
        <v>2</v>
      </c>
    </row>
    <row r="29" spans="2:3">
      <c r="C29" s="156">
        <f>C6+C10+C16+C22+C24</f>
        <v>1305</v>
      </c>
    </row>
  </sheetData>
  <mergeCells count="1">
    <mergeCell ref="B1:C1"/>
  </mergeCells>
  <pageMargins left="1.1811023622047245" right="0.39370078740157483" top="0.59055118110236227" bottom="0.59055118110236227" header="0" footer="0.19685039370078741"/>
  <pageSetup paperSize="9" scale="85" orientation="portrait" r:id="rId1"/>
  <headerFooter alignWithMargins="0">
    <oddFooter>&amp;C&amp;"Swis721 Cn BT,Roman"Stran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workbookViewId="0"/>
  </sheetViews>
  <sheetFormatPr defaultRowHeight="12.75"/>
  <cols>
    <col min="1" max="1" width="153.5703125" customWidth="1"/>
  </cols>
  <sheetData>
    <row r="1" spans="1:1" ht="15.75">
      <c r="A1" s="202" t="s">
        <v>588</v>
      </c>
    </row>
    <row r="2" spans="1:1" ht="15.75">
      <c r="A2" s="202" t="s">
        <v>589</v>
      </c>
    </row>
    <row r="3" spans="1:1" ht="15.75">
      <c r="A3" s="202" t="s">
        <v>590</v>
      </c>
    </row>
    <row r="4" spans="1:1" ht="31.5">
      <c r="A4" s="202" t="s">
        <v>591</v>
      </c>
    </row>
    <row r="5" spans="1:1" ht="31.5">
      <c r="A5" s="203" t="s">
        <v>592</v>
      </c>
    </row>
    <row r="6" spans="1:1" ht="47.25">
      <c r="A6" s="202" t="s">
        <v>593</v>
      </c>
    </row>
    <row r="7" spans="1:1" ht="15.75">
      <c r="A7" s="202" t="s">
        <v>594</v>
      </c>
    </row>
    <row r="8" spans="1:1" ht="15.75">
      <c r="A8" s="205" t="s">
        <v>595</v>
      </c>
    </row>
    <row r="9" spans="1:1" ht="31.5">
      <c r="A9" s="203" t="s">
        <v>596</v>
      </c>
    </row>
    <row r="10" spans="1:1" ht="15.75">
      <c r="A10" s="202" t="s">
        <v>597</v>
      </c>
    </row>
    <row r="11" spans="1:1" ht="31.5">
      <c r="A11" s="202" t="s">
        <v>598</v>
      </c>
    </row>
    <row r="12" spans="1:1">
      <c r="A12" s="41"/>
    </row>
    <row r="13" spans="1:1" ht="31.5">
      <c r="A13" s="202" t="s">
        <v>599</v>
      </c>
    </row>
    <row r="14" spans="1:1" ht="15.75">
      <c r="A14" s="202" t="s">
        <v>600</v>
      </c>
    </row>
    <row r="15" spans="1:1" ht="15.75">
      <c r="A15" s="202" t="s">
        <v>601</v>
      </c>
    </row>
    <row r="16" spans="1:1" ht="15.75">
      <c r="A16" s="202"/>
    </row>
    <row r="17" spans="1:1" ht="15.75">
      <c r="A17" s="202" t="s">
        <v>602</v>
      </c>
    </row>
    <row r="18" spans="1:1" ht="31.5">
      <c r="A18" s="203" t="s">
        <v>603</v>
      </c>
    </row>
    <row r="19" spans="1:1" ht="31.5">
      <c r="A19" s="203" t="s">
        <v>604</v>
      </c>
    </row>
    <row r="20" spans="1:1" ht="15.75">
      <c r="A20" s="202" t="s">
        <v>605</v>
      </c>
    </row>
    <row r="21" spans="1:1" ht="15.75">
      <c r="A21" s="202" t="s">
        <v>606</v>
      </c>
    </row>
    <row r="22" spans="1:1" ht="15.75">
      <c r="A22" s="202" t="s">
        <v>607</v>
      </c>
    </row>
    <row r="23" spans="1:1" ht="31.5">
      <c r="A23" s="204" t="s">
        <v>608</v>
      </c>
    </row>
    <row r="24" spans="1:1" ht="15.75">
      <c r="A24" s="202" t="s">
        <v>609</v>
      </c>
    </row>
    <row r="25" spans="1:1" ht="15.75">
      <c r="A25" s="202" t="s">
        <v>610</v>
      </c>
    </row>
    <row r="26" spans="1:1" ht="15.75">
      <c r="A26" s="202" t="s">
        <v>611</v>
      </c>
    </row>
    <row r="27" spans="1:1" ht="15.75">
      <c r="A27" s="202" t="s">
        <v>612</v>
      </c>
    </row>
    <row r="28" spans="1:1" ht="15.75">
      <c r="A28" s="202" t="s">
        <v>613</v>
      </c>
    </row>
    <row r="29" spans="1:1" ht="15.75">
      <c r="A29" s="202" t="s">
        <v>614</v>
      </c>
    </row>
    <row r="30" spans="1:1" ht="31.5">
      <c r="A30" s="202" t="s">
        <v>615</v>
      </c>
    </row>
    <row r="31" spans="1:1" ht="15.75">
      <c r="A31" s="202" t="s">
        <v>616</v>
      </c>
    </row>
    <row r="32" spans="1:1" ht="15.75">
      <c r="A32" s="202" t="s">
        <v>617</v>
      </c>
    </row>
    <row r="33" spans="1:1" ht="15.75">
      <c r="A33" s="202" t="s">
        <v>618</v>
      </c>
    </row>
    <row r="34" spans="1:1" ht="15.75">
      <c r="A34" s="202" t="s">
        <v>619</v>
      </c>
    </row>
    <row r="35" spans="1:1" ht="15.75">
      <c r="A35" s="202" t="s">
        <v>620</v>
      </c>
    </row>
    <row r="36" spans="1:1" ht="31.5">
      <c r="A36" s="203" t="s">
        <v>621</v>
      </c>
    </row>
    <row r="37" spans="1:1" ht="47.25">
      <c r="A37" s="202" t="s">
        <v>622</v>
      </c>
    </row>
    <row r="38" spans="1:1" ht="31.5">
      <c r="A38" s="204" t="s">
        <v>623</v>
      </c>
    </row>
    <row r="39" spans="1:1" ht="15.75">
      <c r="A39" s="202" t="s">
        <v>624</v>
      </c>
    </row>
    <row r="40" spans="1:1" ht="63">
      <c r="A40" s="203" t="s">
        <v>625</v>
      </c>
    </row>
    <row r="41" spans="1:1" ht="15.75">
      <c r="A41" s="202" t="s">
        <v>626</v>
      </c>
    </row>
    <row r="42" spans="1:1" ht="15.75">
      <c r="A42" s="202" t="s">
        <v>627</v>
      </c>
    </row>
    <row r="43" spans="1:1" ht="15.75">
      <c r="A43" s="202" t="s">
        <v>628</v>
      </c>
    </row>
    <row r="44" spans="1:1" ht="15.75">
      <c r="A44" s="202" t="s">
        <v>629</v>
      </c>
    </row>
    <row r="45" spans="1:1" ht="15.75">
      <c r="A45" s="202" t="s">
        <v>630</v>
      </c>
    </row>
    <row r="46" spans="1:1" ht="31.5">
      <c r="A46" s="202" t="s">
        <v>631</v>
      </c>
    </row>
    <row r="47" spans="1:1" ht="15.75">
      <c r="A47" s="202" t="s">
        <v>632</v>
      </c>
    </row>
    <row r="48" spans="1:1" ht="15.75">
      <c r="A48" s="202" t="s">
        <v>633</v>
      </c>
    </row>
    <row r="49" spans="1:1" ht="31.5">
      <c r="A49" s="202" t="s">
        <v>634</v>
      </c>
    </row>
    <row r="50" spans="1:1" ht="31.5">
      <c r="A50" s="202" t="s">
        <v>635</v>
      </c>
    </row>
    <row r="51" spans="1:1" ht="15.75">
      <c r="A51" s="202" t="s">
        <v>636</v>
      </c>
    </row>
    <row r="52" spans="1:1" ht="15.75">
      <c r="A52" s="202" t="s">
        <v>637</v>
      </c>
    </row>
    <row r="53" spans="1:1" ht="15.75">
      <c r="A53" s="202" t="s">
        <v>638</v>
      </c>
    </row>
    <row r="54" spans="1:1" ht="15.75">
      <c r="A54" s="202" t="s">
        <v>639</v>
      </c>
    </row>
    <row r="55" spans="1:1" ht="15.75">
      <c r="A55" s="202" t="s">
        <v>640</v>
      </c>
    </row>
    <row r="56" spans="1:1" ht="15.75">
      <c r="A56" s="203" t="s">
        <v>641</v>
      </c>
    </row>
    <row r="57" spans="1:1" ht="15.75">
      <c r="A57" s="202" t="s">
        <v>642</v>
      </c>
    </row>
    <row r="58" spans="1:1" ht="15.75">
      <c r="A58" s="202" t="s">
        <v>643</v>
      </c>
    </row>
    <row r="59" spans="1:1" ht="15.75">
      <c r="A59" s="202" t="s">
        <v>644</v>
      </c>
    </row>
    <row r="60" spans="1:1" ht="15.75">
      <c r="A60" s="202" t="s">
        <v>645</v>
      </c>
    </row>
    <row r="61" spans="1:1" ht="15.75">
      <c r="A61" s="202" t="s">
        <v>646</v>
      </c>
    </row>
    <row r="62" spans="1:1" ht="15.75">
      <c r="A62" s="202" t="s">
        <v>647</v>
      </c>
    </row>
    <row r="63" spans="1:1" ht="15.75">
      <c r="A63" s="202" t="s">
        <v>648</v>
      </c>
    </row>
    <row r="64" spans="1:1" ht="15.75">
      <c r="A64" s="202" t="s">
        <v>649</v>
      </c>
    </row>
    <row r="65" spans="1:1" ht="15.75">
      <c r="A65" s="202" t="s">
        <v>650</v>
      </c>
    </row>
    <row r="66" spans="1:1" ht="15.75">
      <c r="A66" s="202" t="s">
        <v>651</v>
      </c>
    </row>
    <row r="67" spans="1:1" ht="15.75">
      <c r="A67" s="202" t="s">
        <v>652</v>
      </c>
    </row>
    <row r="68" spans="1:1" ht="15.75">
      <c r="A68" s="203" t="s">
        <v>653</v>
      </c>
    </row>
    <row r="69" spans="1:1" ht="31.5">
      <c r="A69" s="202" t="s">
        <v>654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X112"/>
  <sheetViews>
    <sheetView showZeros="0" view="pageBreakPreview" zoomScale="110" zoomScaleNormal="85" zoomScaleSheetLayoutView="110" workbookViewId="0"/>
  </sheetViews>
  <sheetFormatPr defaultRowHeight="12.75"/>
  <cols>
    <col min="1" max="1" width="2.7109375" style="49" customWidth="1"/>
    <col min="2" max="2" width="15.7109375" style="87" customWidth="1"/>
    <col min="3" max="3" width="9.7109375" style="87" customWidth="1"/>
    <col min="4" max="4" width="40.7109375" style="88" customWidth="1"/>
    <col min="5" max="5" width="7.7109375" style="87" customWidth="1"/>
    <col min="6" max="6" width="10.7109375" style="89" customWidth="1"/>
    <col min="7" max="8" width="20.7109375" style="90" customWidth="1"/>
    <col min="9" max="257" width="9.140625" style="49"/>
    <col min="258" max="258" width="15.7109375" style="49" customWidth="1"/>
    <col min="259" max="259" width="10.42578125" style="49" bestFit="1" customWidth="1"/>
    <col min="260" max="260" width="40.7109375" style="49" customWidth="1"/>
    <col min="261" max="261" width="8" style="49" bestFit="1" customWidth="1"/>
    <col min="262" max="262" width="9.7109375" style="49" bestFit="1" customWidth="1"/>
    <col min="263" max="264" width="20.7109375" style="49" customWidth="1"/>
    <col min="265" max="513" width="9.140625" style="49"/>
    <col min="514" max="514" width="15.7109375" style="49" customWidth="1"/>
    <col min="515" max="515" width="10.42578125" style="49" bestFit="1" customWidth="1"/>
    <col min="516" max="516" width="40.7109375" style="49" customWidth="1"/>
    <col min="517" max="517" width="8" style="49" bestFit="1" customWidth="1"/>
    <col min="518" max="518" width="9.7109375" style="49" bestFit="1" customWidth="1"/>
    <col min="519" max="520" width="20.7109375" style="49" customWidth="1"/>
    <col min="521" max="769" width="9.140625" style="49"/>
    <col min="770" max="770" width="15.7109375" style="49" customWidth="1"/>
    <col min="771" max="771" width="10.42578125" style="49" bestFit="1" customWidth="1"/>
    <col min="772" max="772" width="40.7109375" style="49" customWidth="1"/>
    <col min="773" max="773" width="8" style="49" bestFit="1" customWidth="1"/>
    <col min="774" max="774" width="9.7109375" style="49" bestFit="1" customWidth="1"/>
    <col min="775" max="776" width="20.7109375" style="49" customWidth="1"/>
    <col min="777" max="1025" width="9.140625" style="49"/>
    <col min="1026" max="1026" width="15.7109375" style="49" customWidth="1"/>
    <col min="1027" max="1027" width="10.42578125" style="49" bestFit="1" customWidth="1"/>
    <col min="1028" max="1028" width="40.7109375" style="49" customWidth="1"/>
    <col min="1029" max="1029" width="8" style="49" bestFit="1" customWidth="1"/>
    <col min="1030" max="1030" width="9.7109375" style="49" bestFit="1" customWidth="1"/>
    <col min="1031" max="1032" width="20.7109375" style="49" customWidth="1"/>
    <col min="1033" max="1281" width="9.140625" style="49"/>
    <col min="1282" max="1282" width="15.7109375" style="49" customWidth="1"/>
    <col min="1283" max="1283" width="10.42578125" style="49" bestFit="1" customWidth="1"/>
    <col min="1284" max="1284" width="40.7109375" style="49" customWidth="1"/>
    <col min="1285" max="1285" width="8" style="49" bestFit="1" customWidth="1"/>
    <col min="1286" max="1286" width="9.7109375" style="49" bestFit="1" customWidth="1"/>
    <col min="1287" max="1288" width="20.7109375" style="49" customWidth="1"/>
    <col min="1289" max="1537" width="9.140625" style="49"/>
    <col min="1538" max="1538" width="15.7109375" style="49" customWidth="1"/>
    <col min="1539" max="1539" width="10.42578125" style="49" bestFit="1" customWidth="1"/>
    <col min="1540" max="1540" width="40.7109375" style="49" customWidth="1"/>
    <col min="1541" max="1541" width="8" style="49" bestFit="1" customWidth="1"/>
    <col min="1542" max="1542" width="9.7109375" style="49" bestFit="1" customWidth="1"/>
    <col min="1543" max="1544" width="20.7109375" style="49" customWidth="1"/>
    <col min="1545" max="1793" width="9.140625" style="49"/>
    <col min="1794" max="1794" width="15.7109375" style="49" customWidth="1"/>
    <col min="1795" max="1795" width="10.42578125" style="49" bestFit="1" customWidth="1"/>
    <col min="1796" max="1796" width="40.7109375" style="49" customWidth="1"/>
    <col min="1797" max="1797" width="8" style="49" bestFit="1" customWidth="1"/>
    <col min="1798" max="1798" width="9.7109375" style="49" bestFit="1" customWidth="1"/>
    <col min="1799" max="1800" width="20.7109375" style="49" customWidth="1"/>
    <col min="1801" max="2049" width="9.140625" style="49"/>
    <col min="2050" max="2050" width="15.7109375" style="49" customWidth="1"/>
    <col min="2051" max="2051" width="10.42578125" style="49" bestFit="1" customWidth="1"/>
    <col min="2052" max="2052" width="40.7109375" style="49" customWidth="1"/>
    <col min="2053" max="2053" width="8" style="49" bestFit="1" customWidth="1"/>
    <col min="2054" max="2054" width="9.7109375" style="49" bestFit="1" customWidth="1"/>
    <col min="2055" max="2056" width="20.7109375" style="49" customWidth="1"/>
    <col min="2057" max="2305" width="9.140625" style="49"/>
    <col min="2306" max="2306" width="15.7109375" style="49" customWidth="1"/>
    <col min="2307" max="2307" width="10.42578125" style="49" bestFit="1" customWidth="1"/>
    <col min="2308" max="2308" width="40.7109375" style="49" customWidth="1"/>
    <col min="2309" max="2309" width="8" style="49" bestFit="1" customWidth="1"/>
    <col min="2310" max="2310" width="9.7109375" style="49" bestFit="1" customWidth="1"/>
    <col min="2311" max="2312" width="20.7109375" style="49" customWidth="1"/>
    <col min="2313" max="2561" width="9.140625" style="49"/>
    <col min="2562" max="2562" width="15.7109375" style="49" customWidth="1"/>
    <col min="2563" max="2563" width="10.42578125" style="49" bestFit="1" customWidth="1"/>
    <col min="2564" max="2564" width="40.7109375" style="49" customWidth="1"/>
    <col min="2565" max="2565" width="8" style="49" bestFit="1" customWidth="1"/>
    <col min="2566" max="2566" width="9.7109375" style="49" bestFit="1" customWidth="1"/>
    <col min="2567" max="2568" width="20.7109375" style="49" customWidth="1"/>
    <col min="2569" max="2817" width="9.140625" style="49"/>
    <col min="2818" max="2818" width="15.7109375" style="49" customWidth="1"/>
    <col min="2819" max="2819" width="10.42578125" style="49" bestFit="1" customWidth="1"/>
    <col min="2820" max="2820" width="40.7109375" style="49" customWidth="1"/>
    <col min="2821" max="2821" width="8" style="49" bestFit="1" customWidth="1"/>
    <col min="2822" max="2822" width="9.7109375" style="49" bestFit="1" customWidth="1"/>
    <col min="2823" max="2824" width="20.7109375" style="49" customWidth="1"/>
    <col min="2825" max="3073" width="9.140625" style="49"/>
    <col min="3074" max="3074" width="15.7109375" style="49" customWidth="1"/>
    <col min="3075" max="3075" width="10.42578125" style="49" bestFit="1" customWidth="1"/>
    <col min="3076" max="3076" width="40.7109375" style="49" customWidth="1"/>
    <col min="3077" max="3077" width="8" style="49" bestFit="1" customWidth="1"/>
    <col min="3078" max="3078" width="9.7109375" style="49" bestFit="1" customWidth="1"/>
    <col min="3079" max="3080" width="20.7109375" style="49" customWidth="1"/>
    <col min="3081" max="3329" width="9.140625" style="49"/>
    <col min="3330" max="3330" width="15.7109375" style="49" customWidth="1"/>
    <col min="3331" max="3331" width="10.42578125" style="49" bestFit="1" customWidth="1"/>
    <col min="3332" max="3332" width="40.7109375" style="49" customWidth="1"/>
    <col min="3333" max="3333" width="8" style="49" bestFit="1" customWidth="1"/>
    <col min="3334" max="3334" width="9.7109375" style="49" bestFit="1" customWidth="1"/>
    <col min="3335" max="3336" width="20.7109375" style="49" customWidth="1"/>
    <col min="3337" max="3585" width="9.140625" style="49"/>
    <col min="3586" max="3586" width="15.7109375" style="49" customWidth="1"/>
    <col min="3587" max="3587" width="10.42578125" style="49" bestFit="1" customWidth="1"/>
    <col min="3588" max="3588" width="40.7109375" style="49" customWidth="1"/>
    <col min="3589" max="3589" width="8" style="49" bestFit="1" customWidth="1"/>
    <col min="3590" max="3590" width="9.7109375" style="49" bestFit="1" customWidth="1"/>
    <col min="3591" max="3592" width="20.7109375" style="49" customWidth="1"/>
    <col min="3593" max="3841" width="9.140625" style="49"/>
    <col min="3842" max="3842" width="15.7109375" style="49" customWidth="1"/>
    <col min="3843" max="3843" width="10.42578125" style="49" bestFit="1" customWidth="1"/>
    <col min="3844" max="3844" width="40.7109375" style="49" customWidth="1"/>
    <col min="3845" max="3845" width="8" style="49" bestFit="1" customWidth="1"/>
    <col min="3846" max="3846" width="9.7109375" style="49" bestFit="1" customWidth="1"/>
    <col min="3847" max="3848" width="20.7109375" style="49" customWidth="1"/>
    <col min="3849" max="4097" width="9.140625" style="49"/>
    <col min="4098" max="4098" width="15.7109375" style="49" customWidth="1"/>
    <col min="4099" max="4099" width="10.42578125" style="49" bestFit="1" customWidth="1"/>
    <col min="4100" max="4100" width="40.7109375" style="49" customWidth="1"/>
    <col min="4101" max="4101" width="8" style="49" bestFit="1" customWidth="1"/>
    <col min="4102" max="4102" width="9.7109375" style="49" bestFit="1" customWidth="1"/>
    <col min="4103" max="4104" width="20.7109375" style="49" customWidth="1"/>
    <col min="4105" max="4353" width="9.140625" style="49"/>
    <col min="4354" max="4354" width="15.7109375" style="49" customWidth="1"/>
    <col min="4355" max="4355" width="10.42578125" style="49" bestFit="1" customWidth="1"/>
    <col min="4356" max="4356" width="40.7109375" style="49" customWidth="1"/>
    <col min="4357" max="4357" width="8" style="49" bestFit="1" customWidth="1"/>
    <col min="4358" max="4358" width="9.7109375" style="49" bestFit="1" customWidth="1"/>
    <col min="4359" max="4360" width="20.7109375" style="49" customWidth="1"/>
    <col min="4361" max="4609" width="9.140625" style="49"/>
    <col min="4610" max="4610" width="15.7109375" style="49" customWidth="1"/>
    <col min="4611" max="4611" width="10.42578125" style="49" bestFit="1" customWidth="1"/>
    <col min="4612" max="4612" width="40.7109375" style="49" customWidth="1"/>
    <col min="4613" max="4613" width="8" style="49" bestFit="1" customWidth="1"/>
    <col min="4614" max="4614" width="9.7109375" style="49" bestFit="1" customWidth="1"/>
    <col min="4615" max="4616" width="20.7109375" style="49" customWidth="1"/>
    <col min="4617" max="4865" width="9.140625" style="49"/>
    <col min="4866" max="4866" width="15.7109375" style="49" customWidth="1"/>
    <col min="4867" max="4867" width="10.42578125" style="49" bestFit="1" customWidth="1"/>
    <col min="4868" max="4868" width="40.7109375" style="49" customWidth="1"/>
    <col min="4869" max="4869" width="8" style="49" bestFit="1" customWidth="1"/>
    <col min="4870" max="4870" width="9.7109375" style="49" bestFit="1" customWidth="1"/>
    <col min="4871" max="4872" width="20.7109375" style="49" customWidth="1"/>
    <col min="4873" max="5121" width="9.140625" style="49"/>
    <col min="5122" max="5122" width="15.7109375" style="49" customWidth="1"/>
    <col min="5123" max="5123" width="10.42578125" style="49" bestFit="1" customWidth="1"/>
    <col min="5124" max="5124" width="40.7109375" style="49" customWidth="1"/>
    <col min="5125" max="5125" width="8" style="49" bestFit="1" customWidth="1"/>
    <col min="5126" max="5126" width="9.7109375" style="49" bestFit="1" customWidth="1"/>
    <col min="5127" max="5128" width="20.7109375" style="49" customWidth="1"/>
    <col min="5129" max="5377" width="9.140625" style="49"/>
    <col min="5378" max="5378" width="15.7109375" style="49" customWidth="1"/>
    <col min="5379" max="5379" width="10.42578125" style="49" bestFit="1" customWidth="1"/>
    <col min="5380" max="5380" width="40.7109375" style="49" customWidth="1"/>
    <col min="5381" max="5381" width="8" style="49" bestFit="1" customWidth="1"/>
    <col min="5382" max="5382" width="9.7109375" style="49" bestFit="1" customWidth="1"/>
    <col min="5383" max="5384" width="20.7109375" style="49" customWidth="1"/>
    <col min="5385" max="5633" width="9.140625" style="49"/>
    <col min="5634" max="5634" width="15.7109375" style="49" customWidth="1"/>
    <col min="5635" max="5635" width="10.42578125" style="49" bestFit="1" customWidth="1"/>
    <col min="5636" max="5636" width="40.7109375" style="49" customWidth="1"/>
    <col min="5637" max="5637" width="8" style="49" bestFit="1" customWidth="1"/>
    <col min="5638" max="5638" width="9.7109375" style="49" bestFit="1" customWidth="1"/>
    <col min="5639" max="5640" width="20.7109375" style="49" customWidth="1"/>
    <col min="5641" max="5889" width="9.140625" style="49"/>
    <col min="5890" max="5890" width="15.7109375" style="49" customWidth="1"/>
    <col min="5891" max="5891" width="10.42578125" style="49" bestFit="1" customWidth="1"/>
    <col min="5892" max="5892" width="40.7109375" style="49" customWidth="1"/>
    <col min="5893" max="5893" width="8" style="49" bestFit="1" customWidth="1"/>
    <col min="5894" max="5894" width="9.7109375" style="49" bestFit="1" customWidth="1"/>
    <col min="5895" max="5896" width="20.7109375" style="49" customWidth="1"/>
    <col min="5897" max="6145" width="9.140625" style="49"/>
    <col min="6146" max="6146" width="15.7109375" style="49" customWidth="1"/>
    <col min="6147" max="6147" width="10.42578125" style="49" bestFit="1" customWidth="1"/>
    <col min="6148" max="6148" width="40.7109375" style="49" customWidth="1"/>
    <col min="6149" max="6149" width="8" style="49" bestFit="1" customWidth="1"/>
    <col min="6150" max="6150" width="9.7109375" style="49" bestFit="1" customWidth="1"/>
    <col min="6151" max="6152" width="20.7109375" style="49" customWidth="1"/>
    <col min="6153" max="6401" width="9.140625" style="49"/>
    <col min="6402" max="6402" width="15.7109375" style="49" customWidth="1"/>
    <col min="6403" max="6403" width="10.42578125" style="49" bestFit="1" customWidth="1"/>
    <col min="6404" max="6404" width="40.7109375" style="49" customWidth="1"/>
    <col min="6405" max="6405" width="8" style="49" bestFit="1" customWidth="1"/>
    <col min="6406" max="6406" width="9.7109375" style="49" bestFit="1" customWidth="1"/>
    <col min="6407" max="6408" width="20.7109375" style="49" customWidth="1"/>
    <col min="6409" max="6657" width="9.140625" style="49"/>
    <col min="6658" max="6658" width="15.7109375" style="49" customWidth="1"/>
    <col min="6659" max="6659" width="10.42578125" style="49" bestFit="1" customWidth="1"/>
    <col min="6660" max="6660" width="40.7109375" style="49" customWidth="1"/>
    <col min="6661" max="6661" width="8" style="49" bestFit="1" customWidth="1"/>
    <col min="6662" max="6662" width="9.7109375" style="49" bestFit="1" customWidth="1"/>
    <col min="6663" max="6664" width="20.7109375" style="49" customWidth="1"/>
    <col min="6665" max="6913" width="9.140625" style="49"/>
    <col min="6914" max="6914" width="15.7109375" style="49" customWidth="1"/>
    <col min="6915" max="6915" width="10.42578125" style="49" bestFit="1" customWidth="1"/>
    <col min="6916" max="6916" width="40.7109375" style="49" customWidth="1"/>
    <col min="6917" max="6917" width="8" style="49" bestFit="1" customWidth="1"/>
    <col min="6918" max="6918" width="9.7109375" style="49" bestFit="1" customWidth="1"/>
    <col min="6919" max="6920" width="20.7109375" style="49" customWidth="1"/>
    <col min="6921" max="7169" width="9.140625" style="49"/>
    <col min="7170" max="7170" width="15.7109375" style="49" customWidth="1"/>
    <col min="7171" max="7171" width="10.42578125" style="49" bestFit="1" customWidth="1"/>
    <col min="7172" max="7172" width="40.7109375" style="49" customWidth="1"/>
    <col min="7173" max="7173" width="8" style="49" bestFit="1" customWidth="1"/>
    <col min="7174" max="7174" width="9.7109375" style="49" bestFit="1" customWidth="1"/>
    <col min="7175" max="7176" width="20.7109375" style="49" customWidth="1"/>
    <col min="7177" max="7425" width="9.140625" style="49"/>
    <col min="7426" max="7426" width="15.7109375" style="49" customWidth="1"/>
    <col min="7427" max="7427" width="10.42578125" style="49" bestFit="1" customWidth="1"/>
    <col min="7428" max="7428" width="40.7109375" style="49" customWidth="1"/>
    <col min="7429" max="7429" width="8" style="49" bestFit="1" customWidth="1"/>
    <col min="7430" max="7430" width="9.7109375" style="49" bestFit="1" customWidth="1"/>
    <col min="7431" max="7432" width="20.7109375" style="49" customWidth="1"/>
    <col min="7433" max="7681" width="9.140625" style="49"/>
    <col min="7682" max="7682" width="15.7109375" style="49" customWidth="1"/>
    <col min="7683" max="7683" width="10.42578125" style="49" bestFit="1" customWidth="1"/>
    <col min="7684" max="7684" width="40.7109375" style="49" customWidth="1"/>
    <col min="7685" max="7685" width="8" style="49" bestFit="1" customWidth="1"/>
    <col min="7686" max="7686" width="9.7109375" style="49" bestFit="1" customWidth="1"/>
    <col min="7687" max="7688" width="20.7109375" style="49" customWidth="1"/>
    <col min="7689" max="7937" width="9.140625" style="49"/>
    <col min="7938" max="7938" width="15.7109375" style="49" customWidth="1"/>
    <col min="7939" max="7939" width="10.42578125" style="49" bestFit="1" customWidth="1"/>
    <col min="7940" max="7940" width="40.7109375" style="49" customWidth="1"/>
    <col min="7941" max="7941" width="8" style="49" bestFit="1" customWidth="1"/>
    <col min="7942" max="7942" width="9.7109375" style="49" bestFit="1" customWidth="1"/>
    <col min="7943" max="7944" width="20.7109375" style="49" customWidth="1"/>
    <col min="7945" max="8193" width="9.140625" style="49"/>
    <col min="8194" max="8194" width="15.7109375" style="49" customWidth="1"/>
    <col min="8195" max="8195" width="10.42578125" style="49" bestFit="1" customWidth="1"/>
    <col min="8196" max="8196" width="40.7109375" style="49" customWidth="1"/>
    <col min="8197" max="8197" width="8" style="49" bestFit="1" customWidth="1"/>
    <col min="8198" max="8198" width="9.7109375" style="49" bestFit="1" customWidth="1"/>
    <col min="8199" max="8200" width="20.7109375" style="49" customWidth="1"/>
    <col min="8201" max="8449" width="9.140625" style="49"/>
    <col min="8450" max="8450" width="15.7109375" style="49" customWidth="1"/>
    <col min="8451" max="8451" width="10.42578125" style="49" bestFit="1" customWidth="1"/>
    <col min="8452" max="8452" width="40.7109375" style="49" customWidth="1"/>
    <col min="8453" max="8453" width="8" style="49" bestFit="1" customWidth="1"/>
    <col min="8454" max="8454" width="9.7109375" style="49" bestFit="1" customWidth="1"/>
    <col min="8455" max="8456" width="20.7109375" style="49" customWidth="1"/>
    <col min="8457" max="8705" width="9.140625" style="49"/>
    <col min="8706" max="8706" width="15.7109375" style="49" customWidth="1"/>
    <col min="8707" max="8707" width="10.42578125" style="49" bestFit="1" customWidth="1"/>
    <col min="8708" max="8708" width="40.7109375" style="49" customWidth="1"/>
    <col min="8709" max="8709" width="8" style="49" bestFit="1" customWidth="1"/>
    <col min="8710" max="8710" width="9.7109375" style="49" bestFit="1" customWidth="1"/>
    <col min="8711" max="8712" width="20.7109375" style="49" customWidth="1"/>
    <col min="8713" max="8961" width="9.140625" style="49"/>
    <col min="8962" max="8962" width="15.7109375" style="49" customWidth="1"/>
    <col min="8963" max="8963" width="10.42578125" style="49" bestFit="1" customWidth="1"/>
    <col min="8964" max="8964" width="40.7109375" style="49" customWidth="1"/>
    <col min="8965" max="8965" width="8" style="49" bestFit="1" customWidth="1"/>
    <col min="8966" max="8966" width="9.7109375" style="49" bestFit="1" customWidth="1"/>
    <col min="8967" max="8968" width="20.7109375" style="49" customWidth="1"/>
    <col min="8969" max="9217" width="9.140625" style="49"/>
    <col min="9218" max="9218" width="15.7109375" style="49" customWidth="1"/>
    <col min="9219" max="9219" width="10.42578125" style="49" bestFit="1" customWidth="1"/>
    <col min="9220" max="9220" width="40.7109375" style="49" customWidth="1"/>
    <col min="9221" max="9221" width="8" style="49" bestFit="1" customWidth="1"/>
    <col min="9222" max="9222" width="9.7109375" style="49" bestFit="1" customWidth="1"/>
    <col min="9223" max="9224" width="20.7109375" style="49" customWidth="1"/>
    <col min="9225" max="9473" width="9.140625" style="49"/>
    <col min="9474" max="9474" width="15.7109375" style="49" customWidth="1"/>
    <col min="9475" max="9475" width="10.42578125" style="49" bestFit="1" customWidth="1"/>
    <col min="9476" max="9476" width="40.7109375" style="49" customWidth="1"/>
    <col min="9477" max="9477" width="8" style="49" bestFit="1" customWidth="1"/>
    <col min="9478" max="9478" width="9.7109375" style="49" bestFit="1" customWidth="1"/>
    <col min="9479" max="9480" width="20.7109375" style="49" customWidth="1"/>
    <col min="9481" max="9729" width="9.140625" style="49"/>
    <col min="9730" max="9730" width="15.7109375" style="49" customWidth="1"/>
    <col min="9731" max="9731" width="10.42578125" style="49" bestFit="1" customWidth="1"/>
    <col min="9732" max="9732" width="40.7109375" style="49" customWidth="1"/>
    <col min="9733" max="9733" width="8" style="49" bestFit="1" customWidth="1"/>
    <col min="9734" max="9734" width="9.7109375" style="49" bestFit="1" customWidth="1"/>
    <col min="9735" max="9736" width="20.7109375" style="49" customWidth="1"/>
    <col min="9737" max="9985" width="9.140625" style="49"/>
    <col min="9986" max="9986" width="15.7109375" style="49" customWidth="1"/>
    <col min="9987" max="9987" width="10.42578125" style="49" bestFit="1" customWidth="1"/>
    <col min="9988" max="9988" width="40.7109375" style="49" customWidth="1"/>
    <col min="9989" max="9989" width="8" style="49" bestFit="1" customWidth="1"/>
    <col min="9990" max="9990" width="9.7109375" style="49" bestFit="1" customWidth="1"/>
    <col min="9991" max="9992" width="20.7109375" style="49" customWidth="1"/>
    <col min="9993" max="10241" width="9.140625" style="49"/>
    <col min="10242" max="10242" width="15.7109375" style="49" customWidth="1"/>
    <col min="10243" max="10243" width="10.42578125" style="49" bestFit="1" customWidth="1"/>
    <col min="10244" max="10244" width="40.7109375" style="49" customWidth="1"/>
    <col min="10245" max="10245" width="8" style="49" bestFit="1" customWidth="1"/>
    <col min="10246" max="10246" width="9.7109375" style="49" bestFit="1" customWidth="1"/>
    <col min="10247" max="10248" width="20.7109375" style="49" customWidth="1"/>
    <col min="10249" max="10497" width="9.140625" style="49"/>
    <col min="10498" max="10498" width="15.7109375" style="49" customWidth="1"/>
    <col min="10499" max="10499" width="10.42578125" style="49" bestFit="1" customWidth="1"/>
    <col min="10500" max="10500" width="40.7109375" style="49" customWidth="1"/>
    <col min="10501" max="10501" width="8" style="49" bestFit="1" customWidth="1"/>
    <col min="10502" max="10502" width="9.7109375" style="49" bestFit="1" customWidth="1"/>
    <col min="10503" max="10504" width="20.7109375" style="49" customWidth="1"/>
    <col min="10505" max="10753" width="9.140625" style="49"/>
    <col min="10754" max="10754" width="15.7109375" style="49" customWidth="1"/>
    <col min="10755" max="10755" width="10.42578125" style="49" bestFit="1" customWidth="1"/>
    <col min="10756" max="10756" width="40.7109375" style="49" customWidth="1"/>
    <col min="10757" max="10757" width="8" style="49" bestFit="1" customWidth="1"/>
    <col min="10758" max="10758" width="9.7109375" style="49" bestFit="1" customWidth="1"/>
    <col min="10759" max="10760" width="20.7109375" style="49" customWidth="1"/>
    <col min="10761" max="11009" width="9.140625" style="49"/>
    <col min="11010" max="11010" width="15.7109375" style="49" customWidth="1"/>
    <col min="11011" max="11011" width="10.42578125" style="49" bestFit="1" customWidth="1"/>
    <col min="11012" max="11012" width="40.7109375" style="49" customWidth="1"/>
    <col min="11013" max="11013" width="8" style="49" bestFit="1" customWidth="1"/>
    <col min="11014" max="11014" width="9.7109375" style="49" bestFit="1" customWidth="1"/>
    <col min="11015" max="11016" width="20.7109375" style="49" customWidth="1"/>
    <col min="11017" max="11265" width="9.140625" style="49"/>
    <col min="11266" max="11266" width="15.7109375" style="49" customWidth="1"/>
    <col min="11267" max="11267" width="10.42578125" style="49" bestFit="1" customWidth="1"/>
    <col min="11268" max="11268" width="40.7109375" style="49" customWidth="1"/>
    <col min="11269" max="11269" width="8" style="49" bestFit="1" customWidth="1"/>
    <col min="11270" max="11270" width="9.7109375" style="49" bestFit="1" customWidth="1"/>
    <col min="11271" max="11272" width="20.7109375" style="49" customWidth="1"/>
    <col min="11273" max="11521" width="9.140625" style="49"/>
    <col min="11522" max="11522" width="15.7109375" style="49" customWidth="1"/>
    <col min="11523" max="11523" width="10.42578125" style="49" bestFit="1" customWidth="1"/>
    <col min="11524" max="11524" width="40.7109375" style="49" customWidth="1"/>
    <col min="11525" max="11525" width="8" style="49" bestFit="1" customWidth="1"/>
    <col min="11526" max="11526" width="9.7109375" style="49" bestFit="1" customWidth="1"/>
    <col min="11527" max="11528" width="20.7109375" style="49" customWidth="1"/>
    <col min="11529" max="11777" width="9.140625" style="49"/>
    <col min="11778" max="11778" width="15.7109375" style="49" customWidth="1"/>
    <col min="11779" max="11779" width="10.42578125" style="49" bestFit="1" customWidth="1"/>
    <col min="11780" max="11780" width="40.7109375" style="49" customWidth="1"/>
    <col min="11781" max="11781" width="8" style="49" bestFit="1" customWidth="1"/>
    <col min="11782" max="11782" width="9.7109375" style="49" bestFit="1" customWidth="1"/>
    <col min="11783" max="11784" width="20.7109375" style="49" customWidth="1"/>
    <col min="11785" max="12033" width="9.140625" style="49"/>
    <col min="12034" max="12034" width="15.7109375" style="49" customWidth="1"/>
    <col min="12035" max="12035" width="10.42578125" style="49" bestFit="1" customWidth="1"/>
    <col min="12036" max="12036" width="40.7109375" style="49" customWidth="1"/>
    <col min="12037" max="12037" width="8" style="49" bestFit="1" customWidth="1"/>
    <col min="12038" max="12038" width="9.7109375" style="49" bestFit="1" customWidth="1"/>
    <col min="12039" max="12040" width="20.7109375" style="49" customWidth="1"/>
    <col min="12041" max="12289" width="9.140625" style="49"/>
    <col min="12290" max="12290" width="15.7109375" style="49" customWidth="1"/>
    <col min="12291" max="12291" width="10.42578125" style="49" bestFit="1" customWidth="1"/>
    <col min="12292" max="12292" width="40.7109375" style="49" customWidth="1"/>
    <col min="12293" max="12293" width="8" style="49" bestFit="1" customWidth="1"/>
    <col min="12294" max="12294" width="9.7109375" style="49" bestFit="1" customWidth="1"/>
    <col min="12295" max="12296" width="20.7109375" style="49" customWidth="1"/>
    <col min="12297" max="12545" width="9.140625" style="49"/>
    <col min="12546" max="12546" width="15.7109375" style="49" customWidth="1"/>
    <col min="12547" max="12547" width="10.42578125" style="49" bestFit="1" customWidth="1"/>
    <col min="12548" max="12548" width="40.7109375" style="49" customWidth="1"/>
    <col min="12549" max="12549" width="8" style="49" bestFit="1" customWidth="1"/>
    <col min="12550" max="12550" width="9.7109375" style="49" bestFit="1" customWidth="1"/>
    <col min="12551" max="12552" width="20.7109375" style="49" customWidth="1"/>
    <col min="12553" max="12801" width="9.140625" style="49"/>
    <col min="12802" max="12802" width="15.7109375" style="49" customWidth="1"/>
    <col min="12803" max="12803" width="10.42578125" style="49" bestFit="1" customWidth="1"/>
    <col min="12804" max="12804" width="40.7109375" style="49" customWidth="1"/>
    <col min="12805" max="12805" width="8" style="49" bestFit="1" customWidth="1"/>
    <col min="12806" max="12806" width="9.7109375" style="49" bestFit="1" customWidth="1"/>
    <col min="12807" max="12808" width="20.7109375" style="49" customWidth="1"/>
    <col min="12809" max="13057" width="9.140625" style="49"/>
    <col min="13058" max="13058" width="15.7109375" style="49" customWidth="1"/>
    <col min="13059" max="13059" width="10.42578125" style="49" bestFit="1" customWidth="1"/>
    <col min="13060" max="13060" width="40.7109375" style="49" customWidth="1"/>
    <col min="13061" max="13061" width="8" style="49" bestFit="1" customWidth="1"/>
    <col min="13062" max="13062" width="9.7109375" style="49" bestFit="1" customWidth="1"/>
    <col min="13063" max="13064" width="20.7109375" style="49" customWidth="1"/>
    <col min="13065" max="13313" width="9.140625" style="49"/>
    <col min="13314" max="13314" width="15.7109375" style="49" customWidth="1"/>
    <col min="13315" max="13315" width="10.42578125" style="49" bestFit="1" customWidth="1"/>
    <col min="13316" max="13316" width="40.7109375" style="49" customWidth="1"/>
    <col min="13317" max="13317" width="8" style="49" bestFit="1" customWidth="1"/>
    <col min="13318" max="13318" width="9.7109375" style="49" bestFit="1" customWidth="1"/>
    <col min="13319" max="13320" width="20.7109375" style="49" customWidth="1"/>
    <col min="13321" max="13569" width="9.140625" style="49"/>
    <col min="13570" max="13570" width="15.7109375" style="49" customWidth="1"/>
    <col min="13571" max="13571" width="10.42578125" style="49" bestFit="1" customWidth="1"/>
    <col min="13572" max="13572" width="40.7109375" style="49" customWidth="1"/>
    <col min="13573" max="13573" width="8" style="49" bestFit="1" customWidth="1"/>
    <col min="13574" max="13574" width="9.7109375" style="49" bestFit="1" customWidth="1"/>
    <col min="13575" max="13576" width="20.7109375" style="49" customWidth="1"/>
    <col min="13577" max="13825" width="9.140625" style="49"/>
    <col min="13826" max="13826" width="15.7109375" style="49" customWidth="1"/>
    <col min="13827" max="13827" width="10.42578125" style="49" bestFit="1" customWidth="1"/>
    <col min="13828" max="13828" width="40.7109375" style="49" customWidth="1"/>
    <col min="13829" max="13829" width="8" style="49" bestFit="1" customWidth="1"/>
    <col min="13830" max="13830" width="9.7109375" style="49" bestFit="1" customWidth="1"/>
    <col min="13831" max="13832" width="20.7109375" style="49" customWidth="1"/>
    <col min="13833" max="14081" width="9.140625" style="49"/>
    <col min="14082" max="14082" width="15.7109375" style="49" customWidth="1"/>
    <col min="14083" max="14083" width="10.42578125" style="49" bestFit="1" customWidth="1"/>
    <col min="14084" max="14084" width="40.7109375" style="49" customWidth="1"/>
    <col min="14085" max="14085" width="8" style="49" bestFit="1" customWidth="1"/>
    <col min="14086" max="14086" width="9.7109375" style="49" bestFit="1" customWidth="1"/>
    <col min="14087" max="14088" width="20.7109375" style="49" customWidth="1"/>
    <col min="14089" max="14337" width="9.140625" style="49"/>
    <col min="14338" max="14338" width="15.7109375" style="49" customWidth="1"/>
    <col min="14339" max="14339" width="10.42578125" style="49" bestFit="1" customWidth="1"/>
    <col min="14340" max="14340" width="40.7109375" style="49" customWidth="1"/>
    <col min="14341" max="14341" width="8" style="49" bestFit="1" customWidth="1"/>
    <col min="14342" max="14342" width="9.7109375" style="49" bestFit="1" customWidth="1"/>
    <col min="14343" max="14344" width="20.7109375" style="49" customWidth="1"/>
    <col min="14345" max="14593" width="9.140625" style="49"/>
    <col min="14594" max="14594" width="15.7109375" style="49" customWidth="1"/>
    <col min="14595" max="14595" width="10.42578125" style="49" bestFit="1" customWidth="1"/>
    <col min="14596" max="14596" width="40.7109375" style="49" customWidth="1"/>
    <col min="14597" max="14597" width="8" style="49" bestFit="1" customWidth="1"/>
    <col min="14598" max="14598" width="9.7109375" style="49" bestFit="1" customWidth="1"/>
    <col min="14599" max="14600" width="20.7109375" style="49" customWidth="1"/>
    <col min="14601" max="14849" width="9.140625" style="49"/>
    <col min="14850" max="14850" width="15.7109375" style="49" customWidth="1"/>
    <col min="14851" max="14851" width="10.42578125" style="49" bestFit="1" customWidth="1"/>
    <col min="14852" max="14852" width="40.7109375" style="49" customWidth="1"/>
    <col min="14853" max="14853" width="8" style="49" bestFit="1" customWidth="1"/>
    <col min="14854" max="14854" width="9.7109375" style="49" bestFit="1" customWidth="1"/>
    <col min="14855" max="14856" width="20.7109375" style="49" customWidth="1"/>
    <col min="14857" max="15105" width="9.140625" style="49"/>
    <col min="15106" max="15106" width="15.7109375" style="49" customWidth="1"/>
    <col min="15107" max="15107" width="10.42578125" style="49" bestFit="1" customWidth="1"/>
    <col min="15108" max="15108" width="40.7109375" style="49" customWidth="1"/>
    <col min="15109" max="15109" width="8" style="49" bestFit="1" customWidth="1"/>
    <col min="15110" max="15110" width="9.7109375" style="49" bestFit="1" customWidth="1"/>
    <col min="15111" max="15112" width="20.7109375" style="49" customWidth="1"/>
    <col min="15113" max="15361" width="9.140625" style="49"/>
    <col min="15362" max="15362" width="15.7109375" style="49" customWidth="1"/>
    <col min="15363" max="15363" width="10.42578125" style="49" bestFit="1" customWidth="1"/>
    <col min="15364" max="15364" width="40.7109375" style="49" customWidth="1"/>
    <col min="15365" max="15365" width="8" style="49" bestFit="1" customWidth="1"/>
    <col min="15366" max="15366" width="9.7109375" style="49" bestFit="1" customWidth="1"/>
    <col min="15367" max="15368" width="20.7109375" style="49" customWidth="1"/>
    <col min="15369" max="15617" width="9.140625" style="49"/>
    <col min="15618" max="15618" width="15.7109375" style="49" customWidth="1"/>
    <col min="15619" max="15619" width="10.42578125" style="49" bestFit="1" customWidth="1"/>
    <col min="15620" max="15620" width="40.7109375" style="49" customWidth="1"/>
    <col min="15621" max="15621" width="8" style="49" bestFit="1" customWidth="1"/>
    <col min="15622" max="15622" width="9.7109375" style="49" bestFit="1" customWidth="1"/>
    <col min="15623" max="15624" width="20.7109375" style="49" customWidth="1"/>
    <col min="15625" max="15873" width="9.140625" style="49"/>
    <col min="15874" max="15874" width="15.7109375" style="49" customWidth="1"/>
    <col min="15875" max="15875" width="10.42578125" style="49" bestFit="1" customWidth="1"/>
    <col min="15876" max="15876" width="40.7109375" style="49" customWidth="1"/>
    <col min="15877" max="15877" width="8" style="49" bestFit="1" customWidth="1"/>
    <col min="15878" max="15878" width="9.7109375" style="49" bestFit="1" customWidth="1"/>
    <col min="15879" max="15880" width="20.7109375" style="49" customWidth="1"/>
    <col min="15881" max="16129" width="9.140625" style="49"/>
    <col min="16130" max="16130" width="15.7109375" style="49" customWidth="1"/>
    <col min="16131" max="16131" width="10.42578125" style="49" bestFit="1" customWidth="1"/>
    <col min="16132" max="16132" width="40.7109375" style="49" customWidth="1"/>
    <col min="16133" max="16133" width="8" style="49" bestFit="1" customWidth="1"/>
    <col min="16134" max="16134" width="9.7109375" style="49" bestFit="1" customWidth="1"/>
    <col min="16135" max="16136" width="20.7109375" style="49" customWidth="1"/>
    <col min="16137" max="16384" width="9.140625" style="49"/>
  </cols>
  <sheetData>
    <row r="1" spans="1:24" ht="18">
      <c r="A1" s="42"/>
      <c r="B1" s="214" t="s">
        <v>95</v>
      </c>
      <c r="C1" s="214"/>
      <c r="D1" s="214"/>
      <c r="E1" s="214"/>
      <c r="F1" s="51"/>
      <c r="G1" s="52"/>
      <c r="H1" s="52"/>
      <c r="I1" s="45"/>
      <c r="J1" s="47"/>
      <c r="K1" s="47"/>
      <c r="L1" s="47"/>
      <c r="M1" s="47"/>
      <c r="N1" s="48"/>
      <c r="O1" s="48"/>
      <c r="P1" s="48"/>
      <c r="Q1" s="48"/>
      <c r="R1" s="48"/>
      <c r="S1" s="48"/>
      <c r="T1" s="48"/>
      <c r="U1" s="48"/>
      <c r="V1" s="48"/>
      <c r="W1" s="48"/>
      <c r="X1" s="48"/>
    </row>
    <row r="2" spans="1:24" ht="18">
      <c r="A2" s="42"/>
      <c r="B2" s="91" t="s">
        <v>566</v>
      </c>
      <c r="C2" s="91"/>
      <c r="D2" s="59"/>
      <c r="E2" s="91"/>
      <c r="F2" s="51"/>
      <c r="G2" s="52"/>
      <c r="H2" s="52"/>
      <c r="I2" s="45"/>
      <c r="J2" s="47"/>
      <c r="K2" s="47"/>
      <c r="L2" s="47"/>
      <c r="M2" s="47"/>
      <c r="N2" s="48"/>
      <c r="O2" s="48"/>
      <c r="P2" s="48"/>
      <c r="Q2" s="48"/>
      <c r="R2" s="48"/>
      <c r="S2" s="48"/>
      <c r="T2" s="48"/>
      <c r="U2" s="48"/>
      <c r="V2" s="48"/>
      <c r="W2" s="48"/>
      <c r="X2" s="48"/>
    </row>
    <row r="3" spans="1:24" s="62" customFormat="1" ht="16.5" thickBot="1">
      <c r="B3" s="79" t="s">
        <v>6</v>
      </c>
      <c r="C3" s="79" t="s">
        <v>7</v>
      </c>
      <c r="D3" s="191" t="s">
        <v>1</v>
      </c>
      <c r="E3" s="79" t="s">
        <v>8</v>
      </c>
      <c r="F3" s="81" t="s">
        <v>9</v>
      </c>
      <c r="G3" s="82" t="s">
        <v>10</v>
      </c>
      <c r="H3" s="82" t="s">
        <v>11</v>
      </c>
    </row>
    <row r="4" spans="1:24">
      <c r="B4" s="77" t="s">
        <v>561</v>
      </c>
    </row>
    <row r="5" spans="1:24">
      <c r="B5" s="77" t="s">
        <v>442</v>
      </c>
    </row>
    <row r="6" spans="1:24" ht="25.5">
      <c r="C6" s="97" t="s">
        <v>560</v>
      </c>
      <c r="D6" s="69" t="s">
        <v>559</v>
      </c>
      <c r="E6" s="97" t="s">
        <v>15</v>
      </c>
      <c r="F6" s="70">
        <v>1</v>
      </c>
      <c r="G6" s="71"/>
      <c r="H6" s="71">
        <f>F6*G6</f>
        <v>0</v>
      </c>
    </row>
    <row r="7" spans="1:24">
      <c r="G7" s="72" t="s">
        <v>2</v>
      </c>
      <c r="H7" s="72">
        <f>SUM(H6:H6)</f>
        <v>0</v>
      </c>
    </row>
    <row r="8" spans="1:24">
      <c r="G8" s="72"/>
      <c r="H8" s="72"/>
    </row>
    <row r="9" spans="1:24">
      <c r="G9" s="72"/>
      <c r="H9" s="72"/>
    </row>
    <row r="10" spans="1:24">
      <c r="B10" s="77" t="s">
        <v>437</v>
      </c>
      <c r="G10" s="74"/>
      <c r="H10" s="74"/>
    </row>
    <row r="11" spans="1:24" ht="25.5">
      <c r="C11" s="96" t="s">
        <v>574</v>
      </c>
      <c r="D11" s="75" t="s">
        <v>573</v>
      </c>
      <c r="E11" s="96" t="s">
        <v>19</v>
      </c>
      <c r="F11" s="67">
        <v>10</v>
      </c>
      <c r="G11" s="76"/>
      <c r="H11" s="76">
        <f>F11*G11</f>
        <v>0</v>
      </c>
    </row>
    <row r="12" spans="1:24" ht="25.5">
      <c r="C12" s="96" t="s">
        <v>556</v>
      </c>
      <c r="D12" s="75" t="s">
        <v>555</v>
      </c>
      <c r="E12" s="96" t="s">
        <v>19</v>
      </c>
      <c r="F12" s="67">
        <v>150</v>
      </c>
      <c r="G12" s="76"/>
      <c r="H12" s="76">
        <f>F12*G12</f>
        <v>0</v>
      </c>
    </row>
    <row r="13" spans="1:24" ht="25.5">
      <c r="C13" s="96" t="s">
        <v>67</v>
      </c>
      <c r="D13" s="75" t="s">
        <v>435</v>
      </c>
      <c r="E13" s="96" t="s">
        <v>15</v>
      </c>
      <c r="F13" s="67">
        <v>1</v>
      </c>
      <c r="G13" s="68"/>
      <c r="H13" s="68">
        <f>F13*G13</f>
        <v>0</v>
      </c>
    </row>
    <row r="14" spans="1:24" ht="25.5">
      <c r="C14" s="97" t="s">
        <v>345</v>
      </c>
      <c r="D14" s="69" t="s">
        <v>554</v>
      </c>
      <c r="E14" s="97" t="s">
        <v>15</v>
      </c>
      <c r="F14" s="70">
        <v>1</v>
      </c>
      <c r="G14" s="55"/>
      <c r="H14" s="55">
        <f>F14*G14</f>
        <v>0</v>
      </c>
    </row>
    <row r="15" spans="1:24">
      <c r="G15" s="50" t="s">
        <v>2</v>
      </c>
      <c r="H15" s="50">
        <f>SUM(H11:H14)</f>
        <v>0</v>
      </c>
    </row>
    <row r="16" spans="1:24">
      <c r="G16" s="50"/>
      <c r="H16" s="50"/>
    </row>
    <row r="17" spans="2:17">
      <c r="G17" s="50"/>
      <c r="H17" s="50"/>
    </row>
    <row r="18" spans="2:17">
      <c r="B18" s="77" t="s">
        <v>553</v>
      </c>
      <c r="G18" s="74"/>
      <c r="H18" s="74"/>
      <c r="Q18" s="86"/>
    </row>
    <row r="19" spans="2:17" ht="25.5">
      <c r="C19" s="96" t="s">
        <v>552</v>
      </c>
      <c r="D19" s="75" t="s">
        <v>551</v>
      </c>
      <c r="E19" s="96" t="s">
        <v>550</v>
      </c>
      <c r="F19" s="67">
        <v>1</v>
      </c>
      <c r="G19" s="68"/>
      <c r="H19" s="68">
        <f>F19*G19</f>
        <v>0</v>
      </c>
    </row>
    <row r="20" spans="2:17" ht="51">
      <c r="C20" s="96" t="s">
        <v>549</v>
      </c>
      <c r="D20" s="75" t="s">
        <v>548</v>
      </c>
      <c r="E20" s="96" t="s">
        <v>15</v>
      </c>
      <c r="F20" s="67">
        <v>1</v>
      </c>
      <c r="G20" s="68"/>
      <c r="H20" s="68">
        <f>F20*G20</f>
        <v>0</v>
      </c>
    </row>
    <row r="21" spans="2:17">
      <c r="C21" s="96" t="s">
        <v>547</v>
      </c>
      <c r="D21" s="75" t="s">
        <v>546</v>
      </c>
      <c r="E21" s="96" t="s">
        <v>15</v>
      </c>
      <c r="F21" s="67">
        <v>1</v>
      </c>
      <c r="G21" s="68"/>
      <c r="H21" s="68">
        <f>F21*G21</f>
        <v>0</v>
      </c>
    </row>
    <row r="22" spans="2:17" ht="25.5">
      <c r="C22" s="97" t="s">
        <v>545</v>
      </c>
      <c r="D22" s="69" t="s">
        <v>544</v>
      </c>
      <c r="E22" s="97" t="s">
        <v>39</v>
      </c>
      <c r="F22" s="70">
        <v>50</v>
      </c>
      <c r="G22" s="55"/>
      <c r="H22" s="55">
        <f>F22*G22</f>
        <v>0</v>
      </c>
    </row>
    <row r="23" spans="2:17">
      <c r="G23" s="50" t="s">
        <v>2</v>
      </c>
      <c r="H23" s="50">
        <f>SUM(H19:H22)</f>
        <v>0</v>
      </c>
    </row>
    <row r="24" spans="2:17">
      <c r="G24" s="50"/>
      <c r="H24" s="50"/>
    </row>
    <row r="25" spans="2:17">
      <c r="G25" s="50"/>
      <c r="H25" s="50"/>
    </row>
    <row r="26" spans="2:17">
      <c r="B26" s="77" t="s">
        <v>543</v>
      </c>
      <c r="G26" s="74"/>
      <c r="H26" s="74"/>
    </row>
    <row r="27" spans="2:17">
      <c r="B27" s="77" t="s">
        <v>542</v>
      </c>
      <c r="G27" s="74"/>
      <c r="H27" s="74"/>
    </row>
    <row r="28" spans="2:17" ht="25.5">
      <c r="C28" s="96" t="s">
        <v>263</v>
      </c>
      <c r="D28" s="75" t="s">
        <v>262</v>
      </c>
      <c r="E28" s="96" t="s">
        <v>24</v>
      </c>
      <c r="F28" s="67">
        <v>33</v>
      </c>
      <c r="G28" s="68"/>
      <c r="H28" s="68">
        <f>F28*G28</f>
        <v>0</v>
      </c>
    </row>
    <row r="29" spans="2:17" ht="38.25">
      <c r="C29" s="96" t="s">
        <v>541</v>
      </c>
      <c r="D29" s="33" t="s">
        <v>540</v>
      </c>
      <c r="E29" s="96" t="s">
        <v>24</v>
      </c>
      <c r="F29" s="67">
        <v>230</v>
      </c>
      <c r="G29" s="68"/>
      <c r="H29" s="68">
        <f>F29*G29</f>
        <v>0</v>
      </c>
    </row>
    <row r="30" spans="2:17" ht="38.25">
      <c r="C30" s="96" t="s">
        <v>664</v>
      </c>
      <c r="D30" s="33" t="s">
        <v>684</v>
      </c>
      <c r="E30" s="96" t="s">
        <v>24</v>
      </c>
      <c r="F30" s="67">
        <v>34</v>
      </c>
      <c r="G30" s="68"/>
      <c r="H30" s="68">
        <f>F30*G30</f>
        <v>0</v>
      </c>
    </row>
    <row r="31" spans="2:17">
      <c r="C31" s="97" t="s">
        <v>539</v>
      </c>
      <c r="D31" s="36" t="s">
        <v>538</v>
      </c>
      <c r="E31" s="97" t="s">
        <v>24</v>
      </c>
      <c r="F31" s="70">
        <v>14</v>
      </c>
      <c r="G31" s="55"/>
      <c r="H31" s="55">
        <f>F31*G31</f>
        <v>0</v>
      </c>
    </row>
    <row r="32" spans="2:17">
      <c r="G32" s="50" t="s">
        <v>2</v>
      </c>
      <c r="H32" s="50">
        <f>SUM(H28:H31)</f>
        <v>0</v>
      </c>
    </row>
    <row r="33" spans="2:8">
      <c r="G33" s="50"/>
      <c r="H33" s="50"/>
    </row>
    <row r="34" spans="2:8">
      <c r="G34" s="50"/>
      <c r="H34" s="50"/>
    </row>
    <row r="35" spans="2:8">
      <c r="B35" s="77" t="s">
        <v>537</v>
      </c>
      <c r="G35" s="74"/>
      <c r="H35" s="74"/>
    </row>
    <row r="36" spans="2:8" ht="25.5">
      <c r="C36" s="97" t="s">
        <v>536</v>
      </c>
      <c r="D36" s="69" t="s">
        <v>535</v>
      </c>
      <c r="E36" s="97" t="s">
        <v>19</v>
      </c>
      <c r="F36" s="70">
        <v>40</v>
      </c>
      <c r="G36" s="71"/>
      <c r="H36" s="71">
        <f>F36*G36</f>
        <v>0</v>
      </c>
    </row>
    <row r="37" spans="2:8">
      <c r="G37" s="72" t="s">
        <v>2</v>
      </c>
      <c r="H37" s="72">
        <f>SUM(H36:H36)</f>
        <v>0</v>
      </c>
    </row>
    <row r="38" spans="2:8">
      <c r="G38" s="72"/>
      <c r="H38" s="72"/>
    </row>
    <row r="39" spans="2:8">
      <c r="G39" s="72"/>
      <c r="H39" s="72"/>
    </row>
    <row r="40" spans="2:8">
      <c r="B40" s="77" t="s">
        <v>534</v>
      </c>
      <c r="G40" s="74"/>
      <c r="H40" s="74"/>
    </row>
    <row r="41" spans="2:8" ht="76.5">
      <c r="C41" s="96" t="s">
        <v>533</v>
      </c>
      <c r="D41" s="75" t="s">
        <v>532</v>
      </c>
      <c r="E41" s="96" t="s">
        <v>24</v>
      </c>
      <c r="F41" s="67">
        <v>108</v>
      </c>
      <c r="G41" s="76"/>
      <c r="H41" s="76">
        <f>F41*G41</f>
        <v>0</v>
      </c>
    </row>
    <row r="42" spans="2:8" ht="38.25">
      <c r="C42" s="97" t="s">
        <v>531</v>
      </c>
      <c r="D42" s="69" t="s">
        <v>530</v>
      </c>
      <c r="E42" s="97" t="s">
        <v>24</v>
      </c>
      <c r="F42" s="70">
        <v>10</v>
      </c>
      <c r="G42" s="71"/>
      <c r="H42" s="71">
        <f>F42*G42</f>
        <v>0</v>
      </c>
    </row>
    <row r="43" spans="2:8">
      <c r="G43" s="72" t="s">
        <v>2</v>
      </c>
      <c r="H43" s="72">
        <f>SUM(H41:H42)</f>
        <v>0</v>
      </c>
    </row>
    <row r="44" spans="2:8">
      <c r="G44" s="72"/>
      <c r="H44" s="72"/>
    </row>
    <row r="45" spans="2:8">
      <c r="G45" s="72"/>
      <c r="H45" s="72"/>
    </row>
    <row r="46" spans="2:8">
      <c r="B46" s="77" t="s">
        <v>529</v>
      </c>
    </row>
    <row r="47" spans="2:8" ht="25.5">
      <c r="C47" s="96" t="s">
        <v>528</v>
      </c>
      <c r="D47" s="75" t="s">
        <v>527</v>
      </c>
      <c r="E47" s="96" t="s">
        <v>19</v>
      </c>
      <c r="F47" s="67">
        <v>23</v>
      </c>
      <c r="G47" s="76"/>
      <c r="H47" s="76">
        <f>F47*G47</f>
        <v>0</v>
      </c>
    </row>
    <row r="48" spans="2:8" ht="51">
      <c r="C48" s="97" t="s">
        <v>526</v>
      </c>
      <c r="D48" s="69" t="s">
        <v>525</v>
      </c>
      <c r="E48" s="97" t="s">
        <v>24</v>
      </c>
      <c r="F48" s="70">
        <v>103</v>
      </c>
      <c r="G48" s="71"/>
      <c r="H48" s="71">
        <f>F48*G48</f>
        <v>0</v>
      </c>
    </row>
    <row r="49" spans="2:8">
      <c r="G49" s="72" t="s">
        <v>2</v>
      </c>
      <c r="H49" s="72">
        <f>SUM(H47:H48)</f>
        <v>0</v>
      </c>
    </row>
    <row r="50" spans="2:8">
      <c r="G50" s="72"/>
      <c r="H50" s="72"/>
    </row>
    <row r="51" spans="2:8">
      <c r="G51" s="72"/>
      <c r="H51" s="72"/>
    </row>
    <row r="52" spans="2:8">
      <c r="B52" s="77" t="s">
        <v>524</v>
      </c>
    </row>
    <row r="53" spans="2:8">
      <c r="C53" s="96" t="s">
        <v>211</v>
      </c>
      <c r="D53" s="75" t="s">
        <v>75</v>
      </c>
      <c r="E53" s="96" t="s">
        <v>29</v>
      </c>
      <c r="F53" s="67">
        <v>390</v>
      </c>
      <c r="G53" s="76"/>
      <c r="H53" s="76">
        <f>F53*G53</f>
        <v>0</v>
      </c>
    </row>
    <row r="54" spans="2:8" ht="25.5">
      <c r="C54" s="96" t="s">
        <v>523</v>
      </c>
      <c r="D54" s="75" t="s">
        <v>522</v>
      </c>
      <c r="E54" s="96" t="s">
        <v>29</v>
      </c>
      <c r="F54" s="67">
        <v>170</v>
      </c>
      <c r="G54" s="76"/>
      <c r="H54" s="76">
        <f>F54*G54</f>
        <v>0</v>
      </c>
    </row>
    <row r="55" spans="2:8">
      <c r="C55" s="97" t="s">
        <v>521</v>
      </c>
      <c r="D55" s="69" t="s">
        <v>520</v>
      </c>
      <c r="E55" s="97" t="s">
        <v>29</v>
      </c>
      <c r="F55" s="70">
        <v>390</v>
      </c>
      <c r="G55" s="71"/>
      <c r="H55" s="71">
        <f>F55*G55</f>
        <v>0</v>
      </c>
    </row>
    <row r="56" spans="2:8">
      <c r="G56" s="72" t="s">
        <v>2</v>
      </c>
      <c r="H56" s="72">
        <f>SUM(H53:H55)</f>
        <v>0</v>
      </c>
    </row>
    <row r="57" spans="2:8">
      <c r="G57" s="72"/>
      <c r="H57" s="72"/>
    </row>
    <row r="58" spans="2:8">
      <c r="G58" s="72"/>
      <c r="H58" s="72"/>
    </row>
    <row r="59" spans="2:8">
      <c r="B59" s="77" t="s">
        <v>519</v>
      </c>
    </row>
    <row r="60" spans="2:8">
      <c r="B60" s="77" t="s">
        <v>518</v>
      </c>
    </row>
    <row r="61" spans="2:8">
      <c r="C61" s="96" t="s">
        <v>517</v>
      </c>
      <c r="D61" s="75" t="s">
        <v>516</v>
      </c>
      <c r="E61" s="96" t="s">
        <v>19</v>
      </c>
      <c r="F61" s="67">
        <v>16</v>
      </c>
      <c r="G61" s="76"/>
      <c r="H61" s="76">
        <f t="shared" ref="H61:H68" si="0">F61*G61</f>
        <v>0</v>
      </c>
    </row>
    <row r="62" spans="2:8" ht="38.25">
      <c r="C62" s="96" t="s">
        <v>515</v>
      </c>
      <c r="D62" s="75" t="s">
        <v>514</v>
      </c>
      <c r="E62" s="96" t="s">
        <v>19</v>
      </c>
      <c r="F62" s="67">
        <v>38</v>
      </c>
      <c r="G62" s="76"/>
      <c r="H62" s="76">
        <f t="shared" si="0"/>
        <v>0</v>
      </c>
    </row>
    <row r="63" spans="2:8" ht="38.25">
      <c r="C63" s="96" t="s">
        <v>511</v>
      </c>
      <c r="D63" s="75" t="s">
        <v>572</v>
      </c>
      <c r="E63" s="96" t="s">
        <v>19</v>
      </c>
      <c r="F63" s="67">
        <v>26</v>
      </c>
      <c r="G63" s="76"/>
      <c r="H63" s="76">
        <f t="shared" si="0"/>
        <v>0</v>
      </c>
    </row>
    <row r="64" spans="2:8">
      <c r="C64" s="96" t="s">
        <v>507</v>
      </c>
      <c r="D64" s="75" t="s">
        <v>506</v>
      </c>
      <c r="E64" s="96" t="s">
        <v>19</v>
      </c>
      <c r="F64" s="67">
        <v>90</v>
      </c>
      <c r="G64" s="76"/>
      <c r="H64" s="76">
        <f t="shared" si="0"/>
        <v>0</v>
      </c>
    </row>
    <row r="65" spans="2:8" ht="25.5">
      <c r="C65" s="96" t="s">
        <v>509</v>
      </c>
      <c r="D65" s="75" t="s">
        <v>508</v>
      </c>
      <c r="E65" s="96" t="s">
        <v>19</v>
      </c>
      <c r="F65" s="67">
        <v>23</v>
      </c>
      <c r="G65" s="76"/>
      <c r="H65" s="76">
        <f t="shared" si="0"/>
        <v>0</v>
      </c>
    </row>
    <row r="66" spans="2:8" ht="51">
      <c r="C66" s="96" t="s">
        <v>505</v>
      </c>
      <c r="D66" s="75" t="s">
        <v>504</v>
      </c>
      <c r="E66" s="96" t="s">
        <v>19</v>
      </c>
      <c r="F66" s="67">
        <v>23</v>
      </c>
      <c r="G66" s="76"/>
      <c r="H66" s="76">
        <f t="shared" si="0"/>
        <v>0</v>
      </c>
    </row>
    <row r="67" spans="2:8" ht="51">
      <c r="C67" s="96" t="s">
        <v>503</v>
      </c>
      <c r="D67" s="75" t="s">
        <v>571</v>
      </c>
      <c r="E67" s="96" t="s">
        <v>19</v>
      </c>
      <c r="F67" s="67">
        <v>9</v>
      </c>
      <c r="G67" s="76"/>
      <c r="H67" s="76">
        <f t="shared" si="0"/>
        <v>0</v>
      </c>
    </row>
    <row r="68" spans="2:8" ht="38.25">
      <c r="C68" s="97" t="s">
        <v>501</v>
      </c>
      <c r="D68" s="69" t="s">
        <v>500</v>
      </c>
      <c r="E68" s="97" t="s">
        <v>19</v>
      </c>
      <c r="F68" s="70">
        <v>36</v>
      </c>
      <c r="G68" s="71"/>
      <c r="H68" s="71">
        <f t="shared" si="0"/>
        <v>0</v>
      </c>
    </row>
    <row r="69" spans="2:8">
      <c r="G69" s="72" t="s">
        <v>2</v>
      </c>
      <c r="H69" s="72">
        <f>SUM(H61:H68)</f>
        <v>0</v>
      </c>
    </row>
    <row r="70" spans="2:8">
      <c r="G70" s="72"/>
      <c r="H70" s="72"/>
    </row>
    <row r="71" spans="2:8">
      <c r="G71" s="72"/>
      <c r="H71" s="72"/>
    </row>
    <row r="72" spans="2:8">
      <c r="B72" s="77" t="s">
        <v>499</v>
      </c>
    </row>
    <row r="73" spans="2:8" ht="51">
      <c r="C73" s="96" t="s">
        <v>498</v>
      </c>
      <c r="D73" s="75" t="s">
        <v>497</v>
      </c>
      <c r="E73" s="96" t="s">
        <v>401</v>
      </c>
      <c r="F73" s="67">
        <v>7200</v>
      </c>
      <c r="G73" s="76"/>
      <c r="H73" s="76">
        <f>F73*G73</f>
        <v>0</v>
      </c>
    </row>
    <row r="74" spans="2:8" ht="51">
      <c r="C74" s="97" t="s">
        <v>496</v>
      </c>
      <c r="D74" s="69" t="s">
        <v>495</v>
      </c>
      <c r="E74" s="97" t="s">
        <v>401</v>
      </c>
      <c r="F74" s="70">
        <v>1900</v>
      </c>
      <c r="G74" s="71"/>
      <c r="H74" s="71">
        <f>F74*G74</f>
        <v>0</v>
      </c>
    </row>
    <row r="75" spans="2:8">
      <c r="G75" s="72" t="s">
        <v>2</v>
      </c>
      <c r="H75" s="72">
        <f>SUM(H73:H74)</f>
        <v>0</v>
      </c>
    </row>
    <row r="76" spans="2:8">
      <c r="G76" s="72"/>
      <c r="H76" s="72"/>
    </row>
    <row r="77" spans="2:8">
      <c r="G77" s="72"/>
      <c r="H77" s="72"/>
    </row>
    <row r="78" spans="2:8">
      <c r="B78" s="77" t="s">
        <v>494</v>
      </c>
    </row>
    <row r="79" spans="2:8" ht="25.5">
      <c r="C79" s="96" t="s">
        <v>493</v>
      </c>
      <c r="D79" s="75" t="s">
        <v>492</v>
      </c>
      <c r="E79" s="96" t="s">
        <v>24</v>
      </c>
      <c r="F79" s="67">
        <v>2.2000000000000002</v>
      </c>
      <c r="G79" s="76"/>
      <c r="H79" s="76">
        <f>F79*G79</f>
        <v>0</v>
      </c>
    </row>
    <row r="80" spans="2:8" ht="63.75">
      <c r="C80" s="96" t="s">
        <v>491</v>
      </c>
      <c r="D80" s="75" t="s">
        <v>490</v>
      </c>
      <c r="E80" s="96" t="s">
        <v>24</v>
      </c>
      <c r="F80" s="67">
        <v>29</v>
      </c>
      <c r="G80" s="76"/>
      <c r="H80" s="76">
        <f>F80*G80</f>
        <v>0</v>
      </c>
    </row>
    <row r="81" spans="2:8" ht="38.25">
      <c r="C81" s="96" t="s">
        <v>489</v>
      </c>
      <c r="D81" s="75" t="s">
        <v>488</v>
      </c>
      <c r="E81" s="96" t="s">
        <v>24</v>
      </c>
      <c r="F81" s="67">
        <v>16</v>
      </c>
      <c r="G81" s="76"/>
      <c r="H81" s="76">
        <f>F81*G81</f>
        <v>0</v>
      </c>
    </row>
    <row r="82" spans="2:8" ht="51">
      <c r="C82" s="97" t="s">
        <v>487</v>
      </c>
      <c r="D82" s="69" t="s">
        <v>486</v>
      </c>
      <c r="E82" s="97" t="s">
        <v>24</v>
      </c>
      <c r="F82" s="70">
        <v>6</v>
      </c>
      <c r="G82" s="71"/>
      <c r="H82" s="71">
        <f>F82*G82</f>
        <v>0</v>
      </c>
    </row>
    <row r="83" spans="2:8">
      <c r="G83" s="72" t="s">
        <v>2</v>
      </c>
      <c r="H83" s="72">
        <f>SUM(H79:H82)</f>
        <v>0</v>
      </c>
    </row>
    <row r="84" spans="2:8">
      <c r="G84" s="72"/>
      <c r="H84" s="72"/>
    </row>
    <row r="85" spans="2:8">
      <c r="G85" s="72"/>
      <c r="H85" s="72"/>
    </row>
    <row r="86" spans="2:8">
      <c r="B86" s="77" t="s">
        <v>485</v>
      </c>
    </row>
    <row r="87" spans="2:8" ht="63.75">
      <c r="C87" s="96" t="s">
        <v>187</v>
      </c>
      <c r="D87" s="75" t="s">
        <v>484</v>
      </c>
      <c r="E87" s="96" t="s">
        <v>20</v>
      </c>
      <c r="F87" s="67">
        <v>40</v>
      </c>
      <c r="G87" s="76"/>
      <c r="H87" s="76">
        <f>F87*G87</f>
        <v>0</v>
      </c>
    </row>
    <row r="88" spans="2:8" ht="25.5">
      <c r="C88" s="97" t="s">
        <v>483</v>
      </c>
      <c r="D88" s="69" t="s">
        <v>482</v>
      </c>
      <c r="E88" s="97" t="s">
        <v>15</v>
      </c>
      <c r="F88" s="70">
        <v>6</v>
      </c>
      <c r="G88" s="71"/>
      <c r="H88" s="71">
        <f>F88*G88</f>
        <v>0</v>
      </c>
    </row>
    <row r="89" spans="2:8">
      <c r="G89" s="72" t="s">
        <v>2</v>
      </c>
      <c r="H89" s="72">
        <f>SUM(H87:H88)</f>
        <v>0</v>
      </c>
    </row>
    <row r="90" spans="2:8">
      <c r="G90" s="72"/>
      <c r="H90" s="72"/>
    </row>
    <row r="91" spans="2:8">
      <c r="G91" s="72"/>
      <c r="H91" s="72"/>
    </row>
    <row r="92" spans="2:8">
      <c r="B92" s="77" t="s">
        <v>481</v>
      </c>
    </row>
    <row r="93" spans="2:8" ht="114.75">
      <c r="C93" s="96" t="s">
        <v>480</v>
      </c>
      <c r="D93" s="75" t="s">
        <v>479</v>
      </c>
      <c r="E93" s="96" t="s">
        <v>19</v>
      </c>
      <c r="F93" s="67">
        <v>51</v>
      </c>
      <c r="G93" s="76"/>
      <c r="H93" s="76">
        <f>F93*G93</f>
        <v>0</v>
      </c>
    </row>
    <row r="94" spans="2:8" ht="63.75">
      <c r="C94" s="97" t="s">
        <v>478</v>
      </c>
      <c r="D94" s="69" t="s">
        <v>477</v>
      </c>
      <c r="E94" s="97" t="s">
        <v>20</v>
      </c>
      <c r="F94" s="70">
        <v>36</v>
      </c>
      <c r="G94" s="71"/>
      <c r="H94" s="71">
        <f>F94*G94</f>
        <v>0</v>
      </c>
    </row>
    <row r="95" spans="2:8">
      <c r="G95" s="72" t="s">
        <v>2</v>
      </c>
      <c r="H95" s="72">
        <f>SUM(H93:H94)</f>
        <v>0</v>
      </c>
    </row>
    <row r="96" spans="2:8">
      <c r="G96" s="72"/>
      <c r="H96" s="72"/>
    </row>
    <row r="97" spans="2:8">
      <c r="G97" s="72"/>
      <c r="H97" s="72"/>
    </row>
    <row r="98" spans="2:8">
      <c r="B98" s="77" t="s">
        <v>570</v>
      </c>
    </row>
    <row r="99" spans="2:8">
      <c r="B99" s="77" t="s">
        <v>569</v>
      </c>
    </row>
    <row r="100" spans="2:8" ht="38.25">
      <c r="C100" s="97" t="s">
        <v>471</v>
      </c>
      <c r="D100" s="69" t="s">
        <v>470</v>
      </c>
      <c r="E100" s="97" t="s">
        <v>19</v>
      </c>
      <c r="F100" s="70">
        <v>45</v>
      </c>
      <c r="G100" s="71"/>
      <c r="H100" s="71">
        <f>F100*G100</f>
        <v>0</v>
      </c>
    </row>
    <row r="101" spans="2:8">
      <c r="G101" s="72" t="s">
        <v>2</v>
      </c>
      <c r="H101" s="72">
        <f>SUM(H100:H100)</f>
        <v>0</v>
      </c>
    </row>
    <row r="102" spans="2:8">
      <c r="G102" s="72"/>
      <c r="H102" s="72"/>
    </row>
    <row r="103" spans="2:8">
      <c r="G103" s="72"/>
      <c r="H103" s="72"/>
    </row>
    <row r="104" spans="2:8">
      <c r="B104" s="77" t="s">
        <v>568</v>
      </c>
    </row>
    <row r="105" spans="2:8">
      <c r="B105" s="77" t="s">
        <v>567</v>
      </c>
    </row>
    <row r="106" spans="2:8" ht="63.75">
      <c r="C106" s="96" t="s">
        <v>37</v>
      </c>
      <c r="D106" s="75" t="s">
        <v>467</v>
      </c>
      <c r="E106" s="96" t="s">
        <v>39</v>
      </c>
      <c r="F106" s="67">
        <v>25</v>
      </c>
      <c r="G106" s="76">
        <v>45</v>
      </c>
      <c r="H106" s="76">
        <f>F106*G106</f>
        <v>1125</v>
      </c>
    </row>
    <row r="107" spans="2:8">
      <c r="C107" s="96" t="s">
        <v>40</v>
      </c>
      <c r="D107" s="75" t="s">
        <v>683</v>
      </c>
      <c r="E107" s="96" t="s">
        <v>39</v>
      </c>
      <c r="F107" s="67">
        <v>4</v>
      </c>
      <c r="G107" s="76">
        <v>45</v>
      </c>
      <c r="H107" s="76">
        <f>F107*G107</f>
        <v>180</v>
      </c>
    </row>
    <row r="108" spans="2:8" ht="25.5">
      <c r="C108" s="96" t="s">
        <v>51</v>
      </c>
      <c r="D108" s="75" t="s">
        <v>52</v>
      </c>
      <c r="E108" s="96" t="s">
        <v>15</v>
      </c>
      <c r="F108" s="67">
        <v>1</v>
      </c>
      <c r="G108" s="76"/>
      <c r="H108" s="76">
        <f>F108*G108</f>
        <v>0</v>
      </c>
    </row>
    <row r="109" spans="2:8" ht="25.5">
      <c r="C109" s="97" t="s">
        <v>42</v>
      </c>
      <c r="D109" s="69" t="s">
        <v>43</v>
      </c>
      <c r="E109" s="97" t="s">
        <v>15</v>
      </c>
      <c r="F109" s="70">
        <v>1</v>
      </c>
      <c r="G109" s="71"/>
      <c r="H109" s="71">
        <f>F109*G109</f>
        <v>0</v>
      </c>
    </row>
    <row r="110" spans="2:8">
      <c r="G110" s="72" t="s">
        <v>2</v>
      </c>
      <c r="H110" s="72">
        <f>SUM(H106:H109)</f>
        <v>1305</v>
      </c>
    </row>
    <row r="111" spans="2:8">
      <c r="G111" s="72"/>
      <c r="H111" s="72"/>
    </row>
    <row r="112" spans="2:8">
      <c r="G112" s="72"/>
      <c r="H112" s="72"/>
    </row>
  </sheetData>
  <mergeCells count="1">
    <mergeCell ref="B1:E1"/>
  </mergeCells>
  <pageMargins left="1.1811023622047245" right="0.39370078740157483" top="0.59055118110236227" bottom="0.59055118110236227" header="0" footer="0.19685039370078741"/>
  <pageSetup paperSize="9" scale="66" orientation="portrait" r:id="rId1"/>
  <headerFooter alignWithMargins="0">
    <oddFooter>&amp;C&amp;"Swis721 Cn BT,Roman"Stran &amp;P od &amp;N</oddFooter>
  </headerFooter>
  <rowBreaks count="2" manualBreakCount="2">
    <brk id="58" max="7" man="1"/>
    <brk id="97"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V29"/>
  <sheetViews>
    <sheetView showZeros="0" view="pageBreakPreview" zoomScale="115" zoomScaleNormal="100" zoomScaleSheetLayoutView="115" workbookViewId="0"/>
  </sheetViews>
  <sheetFormatPr defaultRowHeight="12.75"/>
  <cols>
    <col min="1" max="1" width="4.7109375" style="49" customWidth="1"/>
    <col min="2" max="2" width="55.7109375" style="87" customWidth="1"/>
    <col min="3" max="3" width="14.85546875" style="193" bestFit="1" customWidth="1"/>
    <col min="4" max="4" width="12.7109375" style="87" customWidth="1"/>
    <col min="5" max="5" width="3" style="44" customWidth="1"/>
    <col min="6" max="7" width="3" style="45" bestFit="1" customWidth="1"/>
    <col min="8" max="11" width="3" style="47" bestFit="1" customWidth="1"/>
    <col min="12" max="22" width="3" style="48" bestFit="1" customWidth="1"/>
    <col min="23" max="255" width="9.140625" style="49"/>
    <col min="256" max="256" width="41.42578125" style="49" bestFit="1" customWidth="1"/>
    <col min="257" max="257" width="11.7109375" style="49" bestFit="1" customWidth="1"/>
    <col min="258" max="258" width="9.7109375" style="49" bestFit="1" customWidth="1"/>
    <col min="259" max="259" width="10.5703125" style="49" bestFit="1" customWidth="1"/>
    <col min="260" max="260" width="12.7109375" style="49" customWidth="1"/>
    <col min="261" max="261" width="3" style="49" customWidth="1"/>
    <col min="262" max="278" width="3" style="49" bestFit="1" customWidth="1"/>
    <col min="279" max="511" width="9.140625" style="49"/>
    <col min="512" max="512" width="41.42578125" style="49" bestFit="1" customWidth="1"/>
    <col min="513" max="513" width="11.7109375" style="49" bestFit="1" customWidth="1"/>
    <col min="514" max="514" width="9.7109375" style="49" bestFit="1" customWidth="1"/>
    <col min="515" max="515" width="10.5703125" style="49" bestFit="1" customWidth="1"/>
    <col min="516" max="516" width="12.7109375" style="49" customWidth="1"/>
    <col min="517" max="517" width="3" style="49" customWidth="1"/>
    <col min="518" max="534" width="3" style="49" bestFit="1" customWidth="1"/>
    <col min="535" max="767" width="9.140625" style="49"/>
    <col min="768" max="768" width="41.42578125" style="49" bestFit="1" customWidth="1"/>
    <col min="769" max="769" width="11.7109375" style="49" bestFit="1" customWidth="1"/>
    <col min="770" max="770" width="9.7109375" style="49" bestFit="1" customWidth="1"/>
    <col min="771" max="771" width="10.5703125" style="49" bestFit="1" customWidth="1"/>
    <col min="772" max="772" width="12.7109375" style="49" customWidth="1"/>
    <col min="773" max="773" width="3" style="49" customWidth="1"/>
    <col min="774" max="790" width="3" style="49" bestFit="1" customWidth="1"/>
    <col min="791" max="1023" width="9.140625" style="49"/>
    <col min="1024" max="1024" width="41.42578125" style="49" bestFit="1" customWidth="1"/>
    <col min="1025" max="1025" width="11.7109375" style="49" bestFit="1" customWidth="1"/>
    <col min="1026" max="1026" width="9.7109375" style="49" bestFit="1" customWidth="1"/>
    <col min="1027" max="1027" width="10.5703125" style="49" bestFit="1" customWidth="1"/>
    <col min="1028" max="1028" width="12.7109375" style="49" customWidth="1"/>
    <col min="1029" max="1029" width="3" style="49" customWidth="1"/>
    <col min="1030" max="1046" width="3" style="49" bestFit="1" customWidth="1"/>
    <col min="1047" max="1279" width="9.140625" style="49"/>
    <col min="1280" max="1280" width="41.42578125" style="49" bestFit="1" customWidth="1"/>
    <col min="1281" max="1281" width="11.7109375" style="49" bestFit="1" customWidth="1"/>
    <col min="1282" max="1282" width="9.7109375" style="49" bestFit="1" customWidth="1"/>
    <col min="1283" max="1283" width="10.5703125" style="49" bestFit="1" customWidth="1"/>
    <col min="1284" max="1284" width="12.7109375" style="49" customWidth="1"/>
    <col min="1285" max="1285" width="3" style="49" customWidth="1"/>
    <col min="1286" max="1302" width="3" style="49" bestFit="1" customWidth="1"/>
    <col min="1303" max="1535" width="9.140625" style="49"/>
    <col min="1536" max="1536" width="41.42578125" style="49" bestFit="1" customWidth="1"/>
    <col min="1537" max="1537" width="11.7109375" style="49" bestFit="1" customWidth="1"/>
    <col min="1538" max="1538" width="9.7109375" style="49" bestFit="1" customWidth="1"/>
    <col min="1539" max="1539" width="10.5703125" style="49" bestFit="1" customWidth="1"/>
    <col min="1540" max="1540" width="12.7109375" style="49" customWidth="1"/>
    <col min="1541" max="1541" width="3" style="49" customWidth="1"/>
    <col min="1542" max="1558" width="3" style="49" bestFit="1" customWidth="1"/>
    <col min="1559" max="1791" width="9.140625" style="49"/>
    <col min="1792" max="1792" width="41.42578125" style="49" bestFit="1" customWidth="1"/>
    <col min="1793" max="1793" width="11.7109375" style="49" bestFit="1" customWidth="1"/>
    <col min="1794" max="1794" width="9.7109375" style="49" bestFit="1" customWidth="1"/>
    <col min="1795" max="1795" width="10.5703125" style="49" bestFit="1" customWidth="1"/>
    <col min="1796" max="1796" width="12.7109375" style="49" customWidth="1"/>
    <col min="1797" max="1797" width="3" style="49" customWidth="1"/>
    <col min="1798" max="1814" width="3" style="49" bestFit="1" customWidth="1"/>
    <col min="1815" max="2047" width="9.140625" style="49"/>
    <col min="2048" max="2048" width="41.42578125" style="49" bestFit="1" customWidth="1"/>
    <col min="2049" max="2049" width="11.7109375" style="49" bestFit="1" customWidth="1"/>
    <col min="2050" max="2050" width="9.7109375" style="49" bestFit="1" customWidth="1"/>
    <col min="2051" max="2051" width="10.5703125" style="49" bestFit="1" customWidth="1"/>
    <col min="2052" max="2052" width="12.7109375" style="49" customWidth="1"/>
    <col min="2053" max="2053" width="3" style="49" customWidth="1"/>
    <col min="2054" max="2070" width="3" style="49" bestFit="1" customWidth="1"/>
    <col min="2071" max="2303" width="9.140625" style="49"/>
    <col min="2304" max="2304" width="41.42578125" style="49" bestFit="1" customWidth="1"/>
    <col min="2305" max="2305" width="11.7109375" style="49" bestFit="1" customWidth="1"/>
    <col min="2306" max="2306" width="9.7109375" style="49" bestFit="1" customWidth="1"/>
    <col min="2307" max="2307" width="10.5703125" style="49" bestFit="1" customWidth="1"/>
    <col min="2308" max="2308" width="12.7109375" style="49" customWidth="1"/>
    <col min="2309" max="2309" width="3" style="49" customWidth="1"/>
    <col min="2310" max="2326" width="3" style="49" bestFit="1" customWidth="1"/>
    <col min="2327" max="2559" width="9.140625" style="49"/>
    <col min="2560" max="2560" width="41.42578125" style="49" bestFit="1" customWidth="1"/>
    <col min="2561" max="2561" width="11.7109375" style="49" bestFit="1" customWidth="1"/>
    <col min="2562" max="2562" width="9.7109375" style="49" bestFit="1" customWidth="1"/>
    <col min="2563" max="2563" width="10.5703125" style="49" bestFit="1" customWidth="1"/>
    <col min="2564" max="2564" width="12.7109375" style="49" customWidth="1"/>
    <col min="2565" max="2565" width="3" style="49" customWidth="1"/>
    <col min="2566" max="2582" width="3" style="49" bestFit="1" customWidth="1"/>
    <col min="2583" max="2815" width="9.140625" style="49"/>
    <col min="2816" max="2816" width="41.42578125" style="49" bestFit="1" customWidth="1"/>
    <col min="2817" max="2817" width="11.7109375" style="49" bestFit="1" customWidth="1"/>
    <col min="2818" max="2818" width="9.7109375" style="49" bestFit="1" customWidth="1"/>
    <col min="2819" max="2819" width="10.5703125" style="49" bestFit="1" customWidth="1"/>
    <col min="2820" max="2820" width="12.7109375" style="49" customWidth="1"/>
    <col min="2821" max="2821" width="3" style="49" customWidth="1"/>
    <col min="2822" max="2838" width="3" style="49" bestFit="1" customWidth="1"/>
    <col min="2839" max="3071" width="9.140625" style="49"/>
    <col min="3072" max="3072" width="41.42578125" style="49" bestFit="1" customWidth="1"/>
    <col min="3073" max="3073" width="11.7109375" style="49" bestFit="1" customWidth="1"/>
    <col min="3074" max="3074" width="9.7109375" style="49" bestFit="1" customWidth="1"/>
    <col min="3075" max="3075" width="10.5703125" style="49" bestFit="1" customWidth="1"/>
    <col min="3076" max="3076" width="12.7109375" style="49" customWidth="1"/>
    <col min="3077" max="3077" width="3" style="49" customWidth="1"/>
    <col min="3078" max="3094" width="3" style="49" bestFit="1" customWidth="1"/>
    <col min="3095" max="3327" width="9.140625" style="49"/>
    <col min="3328" max="3328" width="41.42578125" style="49" bestFit="1" customWidth="1"/>
    <col min="3329" max="3329" width="11.7109375" style="49" bestFit="1" customWidth="1"/>
    <col min="3330" max="3330" width="9.7109375" style="49" bestFit="1" customWidth="1"/>
    <col min="3331" max="3331" width="10.5703125" style="49" bestFit="1" customWidth="1"/>
    <col min="3332" max="3332" width="12.7109375" style="49" customWidth="1"/>
    <col min="3333" max="3333" width="3" style="49" customWidth="1"/>
    <col min="3334" max="3350" width="3" style="49" bestFit="1" customWidth="1"/>
    <col min="3351" max="3583" width="9.140625" style="49"/>
    <col min="3584" max="3584" width="41.42578125" style="49" bestFit="1" customWidth="1"/>
    <col min="3585" max="3585" width="11.7109375" style="49" bestFit="1" customWidth="1"/>
    <col min="3586" max="3586" width="9.7109375" style="49" bestFit="1" customWidth="1"/>
    <col min="3587" max="3587" width="10.5703125" style="49" bestFit="1" customWidth="1"/>
    <col min="3588" max="3588" width="12.7109375" style="49" customWidth="1"/>
    <col min="3589" max="3589" width="3" style="49" customWidth="1"/>
    <col min="3590" max="3606" width="3" style="49" bestFit="1" customWidth="1"/>
    <col min="3607" max="3839" width="9.140625" style="49"/>
    <col min="3840" max="3840" width="41.42578125" style="49" bestFit="1" customWidth="1"/>
    <col min="3841" max="3841" width="11.7109375" style="49" bestFit="1" customWidth="1"/>
    <col min="3842" max="3842" width="9.7109375" style="49" bestFit="1" customWidth="1"/>
    <col min="3843" max="3843" width="10.5703125" style="49" bestFit="1" customWidth="1"/>
    <col min="3844" max="3844" width="12.7109375" style="49" customWidth="1"/>
    <col min="3845" max="3845" width="3" style="49" customWidth="1"/>
    <col min="3846" max="3862" width="3" style="49" bestFit="1" customWidth="1"/>
    <col min="3863" max="4095" width="9.140625" style="49"/>
    <col min="4096" max="4096" width="41.42578125" style="49" bestFit="1" customWidth="1"/>
    <col min="4097" max="4097" width="11.7109375" style="49" bestFit="1" customWidth="1"/>
    <col min="4098" max="4098" width="9.7109375" style="49" bestFit="1" customWidth="1"/>
    <col min="4099" max="4099" width="10.5703125" style="49" bestFit="1" customWidth="1"/>
    <col min="4100" max="4100" width="12.7109375" style="49" customWidth="1"/>
    <col min="4101" max="4101" width="3" style="49" customWidth="1"/>
    <col min="4102" max="4118" width="3" style="49" bestFit="1" customWidth="1"/>
    <col min="4119" max="4351" width="9.140625" style="49"/>
    <col min="4352" max="4352" width="41.42578125" style="49" bestFit="1" customWidth="1"/>
    <col min="4353" max="4353" width="11.7109375" style="49" bestFit="1" customWidth="1"/>
    <col min="4354" max="4354" width="9.7109375" style="49" bestFit="1" customWidth="1"/>
    <col min="4355" max="4355" width="10.5703125" style="49" bestFit="1" customWidth="1"/>
    <col min="4356" max="4356" width="12.7109375" style="49" customWidth="1"/>
    <col min="4357" max="4357" width="3" style="49" customWidth="1"/>
    <col min="4358" max="4374" width="3" style="49" bestFit="1" customWidth="1"/>
    <col min="4375" max="4607" width="9.140625" style="49"/>
    <col min="4608" max="4608" width="41.42578125" style="49" bestFit="1" customWidth="1"/>
    <col min="4609" max="4609" width="11.7109375" style="49" bestFit="1" customWidth="1"/>
    <col min="4610" max="4610" width="9.7109375" style="49" bestFit="1" customWidth="1"/>
    <col min="4611" max="4611" width="10.5703125" style="49" bestFit="1" customWidth="1"/>
    <col min="4612" max="4612" width="12.7109375" style="49" customWidth="1"/>
    <col min="4613" max="4613" width="3" style="49" customWidth="1"/>
    <col min="4614" max="4630" width="3" style="49" bestFit="1" customWidth="1"/>
    <col min="4631" max="4863" width="9.140625" style="49"/>
    <col min="4864" max="4864" width="41.42578125" style="49" bestFit="1" customWidth="1"/>
    <col min="4865" max="4865" width="11.7109375" style="49" bestFit="1" customWidth="1"/>
    <col min="4866" max="4866" width="9.7109375" style="49" bestFit="1" customWidth="1"/>
    <col min="4867" max="4867" width="10.5703125" style="49" bestFit="1" customWidth="1"/>
    <col min="4868" max="4868" width="12.7109375" style="49" customWidth="1"/>
    <col min="4869" max="4869" width="3" style="49" customWidth="1"/>
    <col min="4870" max="4886" width="3" style="49" bestFit="1" customWidth="1"/>
    <col min="4887" max="5119" width="9.140625" style="49"/>
    <col min="5120" max="5120" width="41.42578125" style="49" bestFit="1" customWidth="1"/>
    <col min="5121" max="5121" width="11.7109375" style="49" bestFit="1" customWidth="1"/>
    <col min="5122" max="5122" width="9.7109375" style="49" bestFit="1" customWidth="1"/>
    <col min="5123" max="5123" width="10.5703125" style="49" bestFit="1" customWidth="1"/>
    <col min="5124" max="5124" width="12.7109375" style="49" customWidth="1"/>
    <col min="5125" max="5125" width="3" style="49" customWidth="1"/>
    <col min="5126" max="5142" width="3" style="49" bestFit="1" customWidth="1"/>
    <col min="5143" max="5375" width="9.140625" style="49"/>
    <col min="5376" max="5376" width="41.42578125" style="49" bestFit="1" customWidth="1"/>
    <col min="5377" max="5377" width="11.7109375" style="49" bestFit="1" customWidth="1"/>
    <col min="5378" max="5378" width="9.7109375" style="49" bestFit="1" customWidth="1"/>
    <col min="5379" max="5379" width="10.5703125" style="49" bestFit="1" customWidth="1"/>
    <col min="5380" max="5380" width="12.7109375" style="49" customWidth="1"/>
    <col min="5381" max="5381" width="3" style="49" customWidth="1"/>
    <col min="5382" max="5398" width="3" style="49" bestFit="1" customWidth="1"/>
    <col min="5399" max="5631" width="9.140625" style="49"/>
    <col min="5632" max="5632" width="41.42578125" style="49" bestFit="1" customWidth="1"/>
    <col min="5633" max="5633" width="11.7109375" style="49" bestFit="1" customWidth="1"/>
    <col min="5634" max="5634" width="9.7109375" style="49" bestFit="1" customWidth="1"/>
    <col min="5635" max="5635" width="10.5703125" style="49" bestFit="1" customWidth="1"/>
    <col min="5636" max="5636" width="12.7109375" style="49" customWidth="1"/>
    <col min="5637" max="5637" width="3" style="49" customWidth="1"/>
    <col min="5638" max="5654" width="3" style="49" bestFit="1" customWidth="1"/>
    <col min="5655" max="5887" width="9.140625" style="49"/>
    <col min="5888" max="5888" width="41.42578125" style="49" bestFit="1" customWidth="1"/>
    <col min="5889" max="5889" width="11.7109375" style="49" bestFit="1" customWidth="1"/>
    <col min="5890" max="5890" width="9.7109375" style="49" bestFit="1" customWidth="1"/>
    <col min="5891" max="5891" width="10.5703125" style="49" bestFit="1" customWidth="1"/>
    <col min="5892" max="5892" width="12.7109375" style="49" customWidth="1"/>
    <col min="5893" max="5893" width="3" style="49" customWidth="1"/>
    <col min="5894" max="5910" width="3" style="49" bestFit="1" customWidth="1"/>
    <col min="5911" max="6143" width="9.140625" style="49"/>
    <col min="6144" max="6144" width="41.42578125" style="49" bestFit="1" customWidth="1"/>
    <col min="6145" max="6145" width="11.7109375" style="49" bestFit="1" customWidth="1"/>
    <col min="6146" max="6146" width="9.7109375" style="49" bestFit="1" customWidth="1"/>
    <col min="6147" max="6147" width="10.5703125" style="49" bestFit="1" customWidth="1"/>
    <col min="6148" max="6148" width="12.7109375" style="49" customWidth="1"/>
    <col min="6149" max="6149" width="3" style="49" customWidth="1"/>
    <col min="6150" max="6166" width="3" style="49" bestFit="1" customWidth="1"/>
    <col min="6167" max="6399" width="9.140625" style="49"/>
    <col min="6400" max="6400" width="41.42578125" style="49" bestFit="1" customWidth="1"/>
    <col min="6401" max="6401" width="11.7109375" style="49" bestFit="1" customWidth="1"/>
    <col min="6402" max="6402" width="9.7109375" style="49" bestFit="1" customWidth="1"/>
    <col min="6403" max="6403" width="10.5703125" style="49" bestFit="1" customWidth="1"/>
    <col min="6404" max="6404" width="12.7109375" style="49" customWidth="1"/>
    <col min="6405" max="6405" width="3" style="49" customWidth="1"/>
    <col min="6406" max="6422" width="3" style="49" bestFit="1" customWidth="1"/>
    <col min="6423" max="6655" width="9.140625" style="49"/>
    <col min="6656" max="6656" width="41.42578125" style="49" bestFit="1" customWidth="1"/>
    <col min="6657" max="6657" width="11.7109375" style="49" bestFit="1" customWidth="1"/>
    <col min="6658" max="6658" width="9.7109375" style="49" bestFit="1" customWidth="1"/>
    <col min="6659" max="6659" width="10.5703125" style="49" bestFit="1" customWidth="1"/>
    <col min="6660" max="6660" width="12.7109375" style="49" customWidth="1"/>
    <col min="6661" max="6661" width="3" style="49" customWidth="1"/>
    <col min="6662" max="6678" width="3" style="49" bestFit="1" customWidth="1"/>
    <col min="6679" max="6911" width="9.140625" style="49"/>
    <col min="6912" max="6912" width="41.42578125" style="49" bestFit="1" customWidth="1"/>
    <col min="6913" max="6913" width="11.7109375" style="49" bestFit="1" customWidth="1"/>
    <col min="6914" max="6914" width="9.7109375" style="49" bestFit="1" customWidth="1"/>
    <col min="6915" max="6915" width="10.5703125" style="49" bestFit="1" customWidth="1"/>
    <col min="6916" max="6916" width="12.7109375" style="49" customWidth="1"/>
    <col min="6917" max="6917" width="3" style="49" customWidth="1"/>
    <col min="6918" max="6934" width="3" style="49" bestFit="1" customWidth="1"/>
    <col min="6935" max="7167" width="9.140625" style="49"/>
    <col min="7168" max="7168" width="41.42578125" style="49" bestFit="1" customWidth="1"/>
    <col min="7169" max="7169" width="11.7109375" style="49" bestFit="1" customWidth="1"/>
    <col min="7170" max="7170" width="9.7109375" style="49" bestFit="1" customWidth="1"/>
    <col min="7171" max="7171" width="10.5703125" style="49" bestFit="1" customWidth="1"/>
    <col min="7172" max="7172" width="12.7109375" style="49" customWidth="1"/>
    <col min="7173" max="7173" width="3" style="49" customWidth="1"/>
    <col min="7174" max="7190" width="3" style="49" bestFit="1" customWidth="1"/>
    <col min="7191" max="7423" width="9.140625" style="49"/>
    <col min="7424" max="7424" width="41.42578125" style="49" bestFit="1" customWidth="1"/>
    <col min="7425" max="7425" width="11.7109375" style="49" bestFit="1" customWidth="1"/>
    <col min="7426" max="7426" width="9.7109375" style="49" bestFit="1" customWidth="1"/>
    <col min="7427" max="7427" width="10.5703125" style="49" bestFit="1" customWidth="1"/>
    <col min="7428" max="7428" width="12.7109375" style="49" customWidth="1"/>
    <col min="7429" max="7429" width="3" style="49" customWidth="1"/>
    <col min="7430" max="7446" width="3" style="49" bestFit="1" customWidth="1"/>
    <col min="7447" max="7679" width="9.140625" style="49"/>
    <col min="7680" max="7680" width="41.42578125" style="49" bestFit="1" customWidth="1"/>
    <col min="7681" max="7681" width="11.7109375" style="49" bestFit="1" customWidth="1"/>
    <col min="7682" max="7682" width="9.7109375" style="49" bestFit="1" customWidth="1"/>
    <col min="7683" max="7683" width="10.5703125" style="49" bestFit="1" customWidth="1"/>
    <col min="7684" max="7684" width="12.7109375" style="49" customWidth="1"/>
    <col min="7685" max="7685" width="3" style="49" customWidth="1"/>
    <col min="7686" max="7702" width="3" style="49" bestFit="1" customWidth="1"/>
    <col min="7703" max="7935" width="9.140625" style="49"/>
    <col min="7936" max="7936" width="41.42578125" style="49" bestFit="1" customWidth="1"/>
    <col min="7937" max="7937" width="11.7109375" style="49" bestFit="1" customWidth="1"/>
    <col min="7938" max="7938" width="9.7109375" style="49" bestFit="1" customWidth="1"/>
    <col min="7939" max="7939" width="10.5703125" style="49" bestFit="1" customWidth="1"/>
    <col min="7940" max="7940" width="12.7109375" style="49" customWidth="1"/>
    <col min="7941" max="7941" width="3" style="49" customWidth="1"/>
    <col min="7942" max="7958" width="3" style="49" bestFit="1" customWidth="1"/>
    <col min="7959" max="8191" width="9.140625" style="49"/>
    <col min="8192" max="8192" width="41.42578125" style="49" bestFit="1" customWidth="1"/>
    <col min="8193" max="8193" width="11.7109375" style="49" bestFit="1" customWidth="1"/>
    <col min="8194" max="8194" width="9.7109375" style="49" bestFit="1" customWidth="1"/>
    <col min="8195" max="8195" width="10.5703125" style="49" bestFit="1" customWidth="1"/>
    <col min="8196" max="8196" width="12.7109375" style="49" customWidth="1"/>
    <col min="8197" max="8197" width="3" style="49" customWidth="1"/>
    <col min="8198" max="8214" width="3" style="49" bestFit="1" customWidth="1"/>
    <col min="8215" max="8447" width="9.140625" style="49"/>
    <col min="8448" max="8448" width="41.42578125" style="49" bestFit="1" customWidth="1"/>
    <col min="8449" max="8449" width="11.7109375" style="49" bestFit="1" customWidth="1"/>
    <col min="8450" max="8450" width="9.7109375" style="49" bestFit="1" customWidth="1"/>
    <col min="8451" max="8451" width="10.5703125" style="49" bestFit="1" customWidth="1"/>
    <col min="8452" max="8452" width="12.7109375" style="49" customWidth="1"/>
    <col min="8453" max="8453" width="3" style="49" customWidth="1"/>
    <col min="8454" max="8470" width="3" style="49" bestFit="1" customWidth="1"/>
    <col min="8471" max="8703" width="9.140625" style="49"/>
    <col min="8704" max="8704" width="41.42578125" style="49" bestFit="1" customWidth="1"/>
    <col min="8705" max="8705" width="11.7109375" style="49" bestFit="1" customWidth="1"/>
    <col min="8706" max="8706" width="9.7109375" style="49" bestFit="1" customWidth="1"/>
    <col min="8707" max="8707" width="10.5703125" style="49" bestFit="1" customWidth="1"/>
    <col min="8708" max="8708" width="12.7109375" style="49" customWidth="1"/>
    <col min="8709" max="8709" width="3" style="49" customWidth="1"/>
    <col min="8710" max="8726" width="3" style="49" bestFit="1" customWidth="1"/>
    <col min="8727" max="8959" width="9.140625" style="49"/>
    <col min="8960" max="8960" width="41.42578125" style="49" bestFit="1" customWidth="1"/>
    <col min="8961" max="8961" width="11.7109375" style="49" bestFit="1" customWidth="1"/>
    <col min="8962" max="8962" width="9.7109375" style="49" bestFit="1" customWidth="1"/>
    <col min="8963" max="8963" width="10.5703125" style="49" bestFit="1" customWidth="1"/>
    <col min="8964" max="8964" width="12.7109375" style="49" customWidth="1"/>
    <col min="8965" max="8965" width="3" style="49" customWidth="1"/>
    <col min="8966" max="8982" width="3" style="49" bestFit="1" customWidth="1"/>
    <col min="8983" max="9215" width="9.140625" style="49"/>
    <col min="9216" max="9216" width="41.42578125" style="49" bestFit="1" customWidth="1"/>
    <col min="9217" max="9217" width="11.7109375" style="49" bestFit="1" customWidth="1"/>
    <col min="9218" max="9218" width="9.7109375" style="49" bestFit="1" customWidth="1"/>
    <col min="9219" max="9219" width="10.5703125" style="49" bestFit="1" customWidth="1"/>
    <col min="9220" max="9220" width="12.7109375" style="49" customWidth="1"/>
    <col min="9221" max="9221" width="3" style="49" customWidth="1"/>
    <col min="9222" max="9238" width="3" style="49" bestFit="1" customWidth="1"/>
    <col min="9239" max="9471" width="9.140625" style="49"/>
    <col min="9472" max="9472" width="41.42578125" style="49" bestFit="1" customWidth="1"/>
    <col min="9473" max="9473" width="11.7109375" style="49" bestFit="1" customWidth="1"/>
    <col min="9474" max="9474" width="9.7109375" style="49" bestFit="1" customWidth="1"/>
    <col min="9475" max="9475" width="10.5703125" style="49" bestFit="1" customWidth="1"/>
    <col min="9476" max="9476" width="12.7109375" style="49" customWidth="1"/>
    <col min="9477" max="9477" width="3" style="49" customWidth="1"/>
    <col min="9478" max="9494" width="3" style="49" bestFit="1" customWidth="1"/>
    <col min="9495" max="9727" width="9.140625" style="49"/>
    <col min="9728" max="9728" width="41.42578125" style="49" bestFit="1" customWidth="1"/>
    <col min="9729" max="9729" width="11.7109375" style="49" bestFit="1" customWidth="1"/>
    <col min="9730" max="9730" width="9.7109375" style="49" bestFit="1" customWidth="1"/>
    <col min="9731" max="9731" width="10.5703125" style="49" bestFit="1" customWidth="1"/>
    <col min="9732" max="9732" width="12.7109375" style="49" customWidth="1"/>
    <col min="9733" max="9733" width="3" style="49" customWidth="1"/>
    <col min="9734" max="9750" width="3" style="49" bestFit="1" customWidth="1"/>
    <col min="9751" max="9983" width="9.140625" style="49"/>
    <col min="9984" max="9984" width="41.42578125" style="49" bestFit="1" customWidth="1"/>
    <col min="9985" max="9985" width="11.7109375" style="49" bestFit="1" customWidth="1"/>
    <col min="9986" max="9986" width="9.7109375" style="49" bestFit="1" customWidth="1"/>
    <col min="9987" max="9987" width="10.5703125" style="49" bestFit="1" customWidth="1"/>
    <col min="9988" max="9988" width="12.7109375" style="49" customWidth="1"/>
    <col min="9989" max="9989" width="3" style="49" customWidth="1"/>
    <col min="9990" max="10006" width="3" style="49" bestFit="1" customWidth="1"/>
    <col min="10007" max="10239" width="9.140625" style="49"/>
    <col min="10240" max="10240" width="41.42578125" style="49" bestFit="1" customWidth="1"/>
    <col min="10241" max="10241" width="11.7109375" style="49" bestFit="1" customWidth="1"/>
    <col min="10242" max="10242" width="9.7109375" style="49" bestFit="1" customWidth="1"/>
    <col min="10243" max="10243" width="10.5703125" style="49" bestFit="1" customWidth="1"/>
    <col min="10244" max="10244" width="12.7109375" style="49" customWidth="1"/>
    <col min="10245" max="10245" width="3" style="49" customWidth="1"/>
    <col min="10246" max="10262" width="3" style="49" bestFit="1" customWidth="1"/>
    <col min="10263" max="10495" width="9.140625" style="49"/>
    <col min="10496" max="10496" width="41.42578125" style="49" bestFit="1" customWidth="1"/>
    <col min="10497" max="10497" width="11.7109375" style="49" bestFit="1" customWidth="1"/>
    <col min="10498" max="10498" width="9.7109375" style="49" bestFit="1" customWidth="1"/>
    <col min="10499" max="10499" width="10.5703125" style="49" bestFit="1" customWidth="1"/>
    <col min="10500" max="10500" width="12.7109375" style="49" customWidth="1"/>
    <col min="10501" max="10501" width="3" style="49" customWidth="1"/>
    <col min="10502" max="10518" width="3" style="49" bestFit="1" customWidth="1"/>
    <col min="10519" max="10751" width="9.140625" style="49"/>
    <col min="10752" max="10752" width="41.42578125" style="49" bestFit="1" customWidth="1"/>
    <col min="10753" max="10753" width="11.7109375" style="49" bestFit="1" customWidth="1"/>
    <col min="10754" max="10754" width="9.7109375" style="49" bestFit="1" customWidth="1"/>
    <col min="10755" max="10755" width="10.5703125" style="49" bestFit="1" customWidth="1"/>
    <col min="10756" max="10756" width="12.7109375" style="49" customWidth="1"/>
    <col min="10757" max="10757" width="3" style="49" customWidth="1"/>
    <col min="10758" max="10774" width="3" style="49" bestFit="1" customWidth="1"/>
    <col min="10775" max="11007" width="9.140625" style="49"/>
    <col min="11008" max="11008" width="41.42578125" style="49" bestFit="1" customWidth="1"/>
    <col min="11009" max="11009" width="11.7109375" style="49" bestFit="1" customWidth="1"/>
    <col min="11010" max="11010" width="9.7109375" style="49" bestFit="1" customWidth="1"/>
    <col min="11011" max="11011" width="10.5703125" style="49" bestFit="1" customWidth="1"/>
    <col min="11012" max="11012" width="12.7109375" style="49" customWidth="1"/>
    <col min="11013" max="11013" width="3" style="49" customWidth="1"/>
    <col min="11014" max="11030" width="3" style="49" bestFit="1" customWidth="1"/>
    <col min="11031" max="11263" width="9.140625" style="49"/>
    <col min="11264" max="11264" width="41.42578125" style="49" bestFit="1" customWidth="1"/>
    <col min="11265" max="11265" width="11.7109375" style="49" bestFit="1" customWidth="1"/>
    <col min="11266" max="11266" width="9.7109375" style="49" bestFit="1" customWidth="1"/>
    <col min="11267" max="11267" width="10.5703125" style="49" bestFit="1" customWidth="1"/>
    <col min="11268" max="11268" width="12.7109375" style="49" customWidth="1"/>
    <col min="11269" max="11269" width="3" style="49" customWidth="1"/>
    <col min="11270" max="11286" width="3" style="49" bestFit="1" customWidth="1"/>
    <col min="11287" max="11519" width="9.140625" style="49"/>
    <col min="11520" max="11520" width="41.42578125" style="49" bestFit="1" customWidth="1"/>
    <col min="11521" max="11521" width="11.7109375" style="49" bestFit="1" customWidth="1"/>
    <col min="11522" max="11522" width="9.7109375" style="49" bestFit="1" customWidth="1"/>
    <col min="11523" max="11523" width="10.5703125" style="49" bestFit="1" customWidth="1"/>
    <col min="11524" max="11524" width="12.7109375" style="49" customWidth="1"/>
    <col min="11525" max="11525" width="3" style="49" customWidth="1"/>
    <col min="11526" max="11542" width="3" style="49" bestFit="1" customWidth="1"/>
    <col min="11543" max="11775" width="9.140625" style="49"/>
    <col min="11776" max="11776" width="41.42578125" style="49" bestFit="1" customWidth="1"/>
    <col min="11777" max="11777" width="11.7109375" style="49" bestFit="1" customWidth="1"/>
    <col min="11778" max="11778" width="9.7109375" style="49" bestFit="1" customWidth="1"/>
    <col min="11779" max="11779" width="10.5703125" style="49" bestFit="1" customWidth="1"/>
    <col min="11780" max="11780" width="12.7109375" style="49" customWidth="1"/>
    <col min="11781" max="11781" width="3" style="49" customWidth="1"/>
    <col min="11782" max="11798" width="3" style="49" bestFit="1" customWidth="1"/>
    <col min="11799" max="12031" width="9.140625" style="49"/>
    <col min="12032" max="12032" width="41.42578125" style="49" bestFit="1" customWidth="1"/>
    <col min="12033" max="12033" width="11.7109375" style="49" bestFit="1" customWidth="1"/>
    <col min="12034" max="12034" width="9.7109375" style="49" bestFit="1" customWidth="1"/>
    <col min="12035" max="12035" width="10.5703125" style="49" bestFit="1" customWidth="1"/>
    <col min="12036" max="12036" width="12.7109375" style="49" customWidth="1"/>
    <col min="12037" max="12037" width="3" style="49" customWidth="1"/>
    <col min="12038" max="12054" width="3" style="49" bestFit="1" customWidth="1"/>
    <col min="12055" max="12287" width="9.140625" style="49"/>
    <col min="12288" max="12288" width="41.42578125" style="49" bestFit="1" customWidth="1"/>
    <col min="12289" max="12289" width="11.7109375" style="49" bestFit="1" customWidth="1"/>
    <col min="12290" max="12290" width="9.7109375" style="49" bestFit="1" customWidth="1"/>
    <col min="12291" max="12291" width="10.5703125" style="49" bestFit="1" customWidth="1"/>
    <col min="12292" max="12292" width="12.7109375" style="49" customWidth="1"/>
    <col min="12293" max="12293" width="3" style="49" customWidth="1"/>
    <col min="12294" max="12310" width="3" style="49" bestFit="1" customWidth="1"/>
    <col min="12311" max="12543" width="9.140625" style="49"/>
    <col min="12544" max="12544" width="41.42578125" style="49" bestFit="1" customWidth="1"/>
    <col min="12545" max="12545" width="11.7109375" style="49" bestFit="1" customWidth="1"/>
    <col min="12546" max="12546" width="9.7109375" style="49" bestFit="1" customWidth="1"/>
    <col min="12547" max="12547" width="10.5703125" style="49" bestFit="1" customWidth="1"/>
    <col min="12548" max="12548" width="12.7109375" style="49" customWidth="1"/>
    <col min="12549" max="12549" width="3" style="49" customWidth="1"/>
    <col min="12550" max="12566" width="3" style="49" bestFit="1" customWidth="1"/>
    <col min="12567" max="12799" width="9.140625" style="49"/>
    <col min="12800" max="12800" width="41.42578125" style="49" bestFit="1" customWidth="1"/>
    <col min="12801" max="12801" width="11.7109375" style="49" bestFit="1" customWidth="1"/>
    <col min="12802" max="12802" width="9.7109375" style="49" bestFit="1" customWidth="1"/>
    <col min="12803" max="12803" width="10.5703125" style="49" bestFit="1" customWidth="1"/>
    <col min="12804" max="12804" width="12.7109375" style="49" customWidth="1"/>
    <col min="12805" max="12805" width="3" style="49" customWidth="1"/>
    <col min="12806" max="12822" width="3" style="49" bestFit="1" customWidth="1"/>
    <col min="12823" max="13055" width="9.140625" style="49"/>
    <col min="13056" max="13056" width="41.42578125" style="49" bestFit="1" customWidth="1"/>
    <col min="13057" max="13057" width="11.7109375" style="49" bestFit="1" customWidth="1"/>
    <col min="13058" max="13058" width="9.7109375" style="49" bestFit="1" customWidth="1"/>
    <col min="13059" max="13059" width="10.5703125" style="49" bestFit="1" customWidth="1"/>
    <col min="13060" max="13060" width="12.7109375" style="49" customWidth="1"/>
    <col min="13061" max="13061" width="3" style="49" customWidth="1"/>
    <col min="13062" max="13078" width="3" style="49" bestFit="1" customWidth="1"/>
    <col min="13079" max="13311" width="9.140625" style="49"/>
    <col min="13312" max="13312" width="41.42578125" style="49" bestFit="1" customWidth="1"/>
    <col min="13313" max="13313" width="11.7109375" style="49" bestFit="1" customWidth="1"/>
    <col min="13314" max="13314" width="9.7109375" style="49" bestFit="1" customWidth="1"/>
    <col min="13315" max="13315" width="10.5703125" style="49" bestFit="1" customWidth="1"/>
    <col min="13316" max="13316" width="12.7109375" style="49" customWidth="1"/>
    <col min="13317" max="13317" width="3" style="49" customWidth="1"/>
    <col min="13318" max="13334" width="3" style="49" bestFit="1" customWidth="1"/>
    <col min="13335" max="13567" width="9.140625" style="49"/>
    <col min="13568" max="13568" width="41.42578125" style="49" bestFit="1" customWidth="1"/>
    <col min="13569" max="13569" width="11.7109375" style="49" bestFit="1" customWidth="1"/>
    <col min="13570" max="13570" width="9.7109375" style="49" bestFit="1" customWidth="1"/>
    <col min="13571" max="13571" width="10.5703125" style="49" bestFit="1" customWidth="1"/>
    <col min="13572" max="13572" width="12.7109375" style="49" customWidth="1"/>
    <col min="13573" max="13573" width="3" style="49" customWidth="1"/>
    <col min="13574" max="13590" width="3" style="49" bestFit="1" customWidth="1"/>
    <col min="13591" max="13823" width="9.140625" style="49"/>
    <col min="13824" max="13824" width="41.42578125" style="49" bestFit="1" customWidth="1"/>
    <col min="13825" max="13825" width="11.7109375" style="49" bestFit="1" customWidth="1"/>
    <col min="13826" max="13826" width="9.7109375" style="49" bestFit="1" customWidth="1"/>
    <col min="13827" max="13827" width="10.5703125" style="49" bestFit="1" customWidth="1"/>
    <col min="13828" max="13828" width="12.7109375" style="49" customWidth="1"/>
    <col min="13829" max="13829" width="3" style="49" customWidth="1"/>
    <col min="13830" max="13846" width="3" style="49" bestFit="1" customWidth="1"/>
    <col min="13847" max="14079" width="9.140625" style="49"/>
    <col min="14080" max="14080" width="41.42578125" style="49" bestFit="1" customWidth="1"/>
    <col min="14081" max="14081" width="11.7109375" style="49" bestFit="1" customWidth="1"/>
    <col min="14082" max="14082" width="9.7109375" style="49" bestFit="1" customWidth="1"/>
    <col min="14083" max="14083" width="10.5703125" style="49" bestFit="1" customWidth="1"/>
    <col min="14084" max="14084" width="12.7109375" style="49" customWidth="1"/>
    <col min="14085" max="14085" width="3" style="49" customWidth="1"/>
    <col min="14086" max="14102" width="3" style="49" bestFit="1" customWidth="1"/>
    <col min="14103" max="14335" width="9.140625" style="49"/>
    <col min="14336" max="14336" width="41.42578125" style="49" bestFit="1" customWidth="1"/>
    <col min="14337" max="14337" width="11.7109375" style="49" bestFit="1" customWidth="1"/>
    <col min="14338" max="14338" width="9.7109375" style="49" bestFit="1" customWidth="1"/>
    <col min="14339" max="14339" width="10.5703125" style="49" bestFit="1" customWidth="1"/>
    <col min="14340" max="14340" width="12.7109375" style="49" customWidth="1"/>
    <col min="14341" max="14341" width="3" style="49" customWidth="1"/>
    <col min="14342" max="14358" width="3" style="49" bestFit="1" customWidth="1"/>
    <col min="14359" max="14591" width="9.140625" style="49"/>
    <col min="14592" max="14592" width="41.42578125" style="49" bestFit="1" customWidth="1"/>
    <col min="14593" max="14593" width="11.7109375" style="49" bestFit="1" customWidth="1"/>
    <col min="14594" max="14594" width="9.7109375" style="49" bestFit="1" customWidth="1"/>
    <col min="14595" max="14595" width="10.5703125" style="49" bestFit="1" customWidth="1"/>
    <col min="14596" max="14596" width="12.7109375" style="49" customWidth="1"/>
    <col min="14597" max="14597" width="3" style="49" customWidth="1"/>
    <col min="14598" max="14614" width="3" style="49" bestFit="1" customWidth="1"/>
    <col min="14615" max="14847" width="9.140625" style="49"/>
    <col min="14848" max="14848" width="41.42578125" style="49" bestFit="1" customWidth="1"/>
    <col min="14849" max="14849" width="11.7109375" style="49" bestFit="1" customWidth="1"/>
    <col min="14850" max="14850" width="9.7109375" style="49" bestFit="1" customWidth="1"/>
    <col min="14851" max="14851" width="10.5703125" style="49" bestFit="1" customWidth="1"/>
    <col min="14852" max="14852" width="12.7109375" style="49" customWidth="1"/>
    <col min="14853" max="14853" width="3" style="49" customWidth="1"/>
    <col min="14854" max="14870" width="3" style="49" bestFit="1" customWidth="1"/>
    <col min="14871" max="15103" width="9.140625" style="49"/>
    <col min="15104" max="15104" width="41.42578125" style="49" bestFit="1" customWidth="1"/>
    <col min="15105" max="15105" width="11.7109375" style="49" bestFit="1" customWidth="1"/>
    <col min="15106" max="15106" width="9.7109375" style="49" bestFit="1" customWidth="1"/>
    <col min="15107" max="15107" width="10.5703125" style="49" bestFit="1" customWidth="1"/>
    <col min="15108" max="15108" width="12.7109375" style="49" customWidth="1"/>
    <col min="15109" max="15109" width="3" style="49" customWidth="1"/>
    <col min="15110" max="15126" width="3" style="49" bestFit="1" customWidth="1"/>
    <col min="15127" max="15359" width="9.140625" style="49"/>
    <col min="15360" max="15360" width="41.42578125" style="49" bestFit="1" customWidth="1"/>
    <col min="15361" max="15361" width="11.7109375" style="49" bestFit="1" customWidth="1"/>
    <col min="15362" max="15362" width="9.7109375" style="49" bestFit="1" customWidth="1"/>
    <col min="15363" max="15363" width="10.5703125" style="49" bestFit="1" customWidth="1"/>
    <col min="15364" max="15364" width="12.7109375" style="49" customWidth="1"/>
    <col min="15365" max="15365" width="3" style="49" customWidth="1"/>
    <col min="15366" max="15382" width="3" style="49" bestFit="1" customWidth="1"/>
    <col min="15383" max="15615" width="9.140625" style="49"/>
    <col min="15616" max="15616" width="41.42578125" style="49" bestFit="1" customWidth="1"/>
    <col min="15617" max="15617" width="11.7109375" style="49" bestFit="1" customWidth="1"/>
    <col min="15618" max="15618" width="9.7109375" style="49" bestFit="1" customWidth="1"/>
    <col min="15619" max="15619" width="10.5703125" style="49" bestFit="1" customWidth="1"/>
    <col min="15620" max="15620" width="12.7109375" style="49" customWidth="1"/>
    <col min="15621" max="15621" width="3" style="49" customWidth="1"/>
    <col min="15622" max="15638" width="3" style="49" bestFit="1" customWidth="1"/>
    <col min="15639" max="15871" width="9.140625" style="49"/>
    <col min="15872" max="15872" width="41.42578125" style="49" bestFit="1" customWidth="1"/>
    <col min="15873" max="15873" width="11.7109375" style="49" bestFit="1" customWidth="1"/>
    <col min="15874" max="15874" width="9.7109375" style="49" bestFit="1" customWidth="1"/>
    <col min="15875" max="15875" width="10.5703125" style="49" bestFit="1" customWidth="1"/>
    <col min="15876" max="15876" width="12.7109375" style="49" customWidth="1"/>
    <col min="15877" max="15877" width="3" style="49" customWidth="1"/>
    <col min="15878" max="15894" width="3" style="49" bestFit="1" customWidth="1"/>
    <col min="15895" max="16127" width="9.140625" style="49"/>
    <col min="16128" max="16128" width="41.42578125" style="49" bestFit="1" customWidth="1"/>
    <col min="16129" max="16129" width="11.7109375" style="49" bestFit="1" customWidth="1"/>
    <col min="16130" max="16130" width="9.7109375" style="49" bestFit="1" customWidth="1"/>
    <col min="16131" max="16131" width="10.5703125" style="49" bestFit="1" customWidth="1"/>
    <col min="16132" max="16132" width="12.7109375" style="49" customWidth="1"/>
    <col min="16133" max="16133" width="3" style="49" customWidth="1"/>
    <col min="16134" max="16150" width="3" style="49" bestFit="1" customWidth="1"/>
    <col min="16151" max="16384" width="9.140625" style="49"/>
  </cols>
  <sheetData>
    <row r="1" spans="1:6" ht="15">
      <c r="A1" s="42"/>
      <c r="B1" s="213" t="s">
        <v>95</v>
      </c>
      <c r="C1" s="213"/>
      <c r="D1" s="51"/>
      <c r="E1" s="52"/>
      <c r="F1" s="52"/>
    </row>
    <row r="2" spans="1:6" ht="15">
      <c r="A2" s="42"/>
      <c r="B2" s="105" t="s">
        <v>575</v>
      </c>
      <c r="C2" s="105"/>
      <c r="D2" s="51"/>
      <c r="E2" s="52"/>
      <c r="F2" s="52"/>
    </row>
    <row r="4" spans="1:6" ht="28.5" customHeight="1">
      <c r="B4" s="197" t="s">
        <v>0</v>
      </c>
      <c r="C4" s="195"/>
    </row>
    <row r="5" spans="1:6">
      <c r="B5" s="94" t="s">
        <v>1</v>
      </c>
      <c r="C5" s="95" t="s">
        <v>2</v>
      </c>
    </row>
    <row r="6" spans="1:6">
      <c r="B6" s="96" t="s">
        <v>465</v>
      </c>
      <c r="C6" s="157">
        <f>'BRV Struga 2_Popis del'!H7+'BRV Struga 2_Popis del'!H15+'BRV Struga 2_Popis del'!H23</f>
        <v>0</v>
      </c>
    </row>
    <row r="7" spans="1:6">
      <c r="B7" s="96" t="s">
        <v>464</v>
      </c>
      <c r="C7" s="157">
        <f>'BRV Struga 2_Popis del'!H7</f>
        <v>0</v>
      </c>
      <c r="E7" s="45"/>
    </row>
    <row r="8" spans="1:6">
      <c r="B8" s="96" t="s">
        <v>463</v>
      </c>
      <c r="C8" s="157">
        <f>'BRV Struga 2_Popis del'!H15</f>
        <v>0</v>
      </c>
    </row>
    <row r="9" spans="1:6">
      <c r="B9" s="96" t="s">
        <v>462</v>
      </c>
      <c r="C9" s="157">
        <f>'BRV Struga 2_Popis del'!H23</f>
        <v>0</v>
      </c>
    </row>
    <row r="10" spans="1:6">
      <c r="B10" s="96" t="s">
        <v>461</v>
      </c>
      <c r="C10" s="157">
        <f>'BRV Struga 2_Popis del'!H32+'BRV Struga 2_Popis del'!H37+'BRV Struga 2_Popis del'!H43+'BRV Struga 2_Popis del'!H49+'BRV Struga 2_Popis del'!H56</f>
        <v>0</v>
      </c>
    </row>
    <row r="11" spans="1:6">
      <c r="B11" s="96" t="s">
        <v>460</v>
      </c>
      <c r="C11" s="157">
        <f>'BRV Struga 2_Popis del'!H32</f>
        <v>0</v>
      </c>
    </row>
    <row r="12" spans="1:6">
      <c r="B12" s="96" t="s">
        <v>459</v>
      </c>
      <c r="C12" s="157">
        <f>'BRV Struga 2_Popis del'!H37</f>
        <v>0</v>
      </c>
    </row>
    <row r="13" spans="1:6">
      <c r="B13" s="96" t="s">
        <v>458</v>
      </c>
      <c r="C13" s="157">
        <f>'BRV Struga 2_Popis del'!H43</f>
        <v>0</v>
      </c>
    </row>
    <row r="14" spans="1:6">
      <c r="B14" s="96" t="s">
        <v>457</v>
      </c>
      <c r="C14" s="157">
        <f>'BRV Struga 2_Popis del'!H49</f>
        <v>0</v>
      </c>
    </row>
    <row r="15" spans="1:6">
      <c r="B15" s="96" t="s">
        <v>456</v>
      </c>
      <c r="C15" s="157">
        <f>'BRV Struga 2_Popis del'!H56</f>
        <v>0</v>
      </c>
    </row>
    <row r="16" spans="1:6">
      <c r="B16" s="96" t="s">
        <v>455</v>
      </c>
      <c r="C16" s="157">
        <f>'BRV Struga 2_Popis del'!H68+'BRV Struga 2_Popis del'!H74+'BRV Struga 2_Popis del'!H82+'BRV Struga 2_Popis del'!H88+'BRV Struga 2_Popis del'!H94</f>
        <v>0</v>
      </c>
    </row>
    <row r="17" spans="2:3">
      <c r="B17" s="96" t="s">
        <v>454</v>
      </c>
      <c r="C17" s="157">
        <f>'BRV Struga 2_Popis del'!H68</f>
        <v>0</v>
      </c>
    </row>
    <row r="18" spans="2:3">
      <c r="B18" s="96" t="s">
        <v>453</v>
      </c>
      <c r="C18" s="157">
        <f>'BRV Struga 2_Popis del'!H74</f>
        <v>0</v>
      </c>
    </row>
    <row r="19" spans="2:3">
      <c r="B19" s="96" t="s">
        <v>452</v>
      </c>
      <c r="C19" s="157">
        <f>'BRV Struga 2_Popis del'!H82</f>
        <v>0</v>
      </c>
    </row>
    <row r="20" spans="2:3">
      <c r="B20" s="96" t="s">
        <v>451</v>
      </c>
      <c r="C20" s="157">
        <f>'BRV Struga 2_Popis del'!H88</f>
        <v>0</v>
      </c>
    </row>
    <row r="21" spans="2:3">
      <c r="B21" s="96" t="s">
        <v>450</v>
      </c>
      <c r="C21" s="157">
        <f>'BRV Struga 2_Popis del'!H94</f>
        <v>0</v>
      </c>
    </row>
    <row r="22" spans="2:3">
      <c r="B22" s="96" t="s">
        <v>565</v>
      </c>
      <c r="C22" s="157">
        <f>'BRV Struga 2_Popis del'!H100</f>
        <v>0</v>
      </c>
    </row>
    <row r="23" spans="2:3">
      <c r="B23" s="96" t="s">
        <v>564</v>
      </c>
      <c r="C23" s="157">
        <f>'BRV Struga 2_Popis del'!H100</f>
        <v>0</v>
      </c>
    </row>
    <row r="24" spans="2:3">
      <c r="B24" s="96" t="s">
        <v>563</v>
      </c>
      <c r="C24" s="157">
        <f>'BRV Struga 2_Popis del'!H109</f>
        <v>1305</v>
      </c>
    </row>
    <row r="25" spans="2:3">
      <c r="B25" s="97" t="s">
        <v>562</v>
      </c>
      <c r="C25" s="156">
        <f>'BRV Struga 2_Popis del'!H109</f>
        <v>1305</v>
      </c>
    </row>
    <row r="26" spans="2:3">
      <c r="B26" s="196"/>
    </row>
    <row r="27" spans="2:3">
      <c r="B27" s="194"/>
      <c r="C27" s="195"/>
    </row>
    <row r="28" spans="2:3">
      <c r="B28" s="194" t="s">
        <v>444</v>
      </c>
      <c r="C28" s="95" t="s">
        <v>2</v>
      </c>
    </row>
    <row r="29" spans="2:3">
      <c r="C29" s="156">
        <f>C6+C10+C16+C22+C24</f>
        <v>1305</v>
      </c>
    </row>
  </sheetData>
  <mergeCells count="1">
    <mergeCell ref="B1:C1"/>
  </mergeCells>
  <pageMargins left="1.1811023622047245" right="0.39370078740157483" top="0.59055118110236227" bottom="0.59055118110236227" header="0" footer="0.19685039370078741"/>
  <pageSetup paperSize="9" scale="85" orientation="portrait" r:id="rId1"/>
  <headerFooter alignWithMargins="0">
    <oddFooter>&amp;C&amp;"Swis721 Cn BT,Roman"Stran &amp;P od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X111"/>
  <sheetViews>
    <sheetView showZeros="0" view="pageBreakPreview" zoomScale="110" zoomScaleNormal="85" zoomScaleSheetLayoutView="110" workbookViewId="0"/>
  </sheetViews>
  <sheetFormatPr defaultRowHeight="12.75"/>
  <cols>
    <col min="1" max="1" width="2.7109375" style="49" customWidth="1"/>
    <col min="2" max="2" width="15.7109375" style="87" customWidth="1"/>
    <col min="3" max="3" width="9.7109375" style="87" customWidth="1"/>
    <col min="4" max="4" width="40.7109375" style="88" customWidth="1"/>
    <col min="5" max="5" width="7.7109375" style="87" customWidth="1"/>
    <col min="6" max="6" width="10.7109375" style="89" customWidth="1"/>
    <col min="7" max="8" width="20.7109375" style="90" customWidth="1"/>
    <col min="9" max="257" width="9.140625" style="49"/>
    <col min="258" max="258" width="15.7109375" style="49" customWidth="1"/>
    <col min="259" max="259" width="10.42578125" style="49" bestFit="1" customWidth="1"/>
    <col min="260" max="260" width="40.7109375" style="49" customWidth="1"/>
    <col min="261" max="261" width="8" style="49" bestFit="1" customWidth="1"/>
    <col min="262" max="262" width="9.7109375" style="49" bestFit="1" customWidth="1"/>
    <col min="263" max="264" width="20.7109375" style="49" customWidth="1"/>
    <col min="265" max="513" width="9.140625" style="49"/>
    <col min="514" max="514" width="15.7109375" style="49" customWidth="1"/>
    <col min="515" max="515" width="10.42578125" style="49" bestFit="1" customWidth="1"/>
    <col min="516" max="516" width="40.7109375" style="49" customWidth="1"/>
    <col min="517" max="517" width="8" style="49" bestFit="1" customWidth="1"/>
    <col min="518" max="518" width="9.7109375" style="49" bestFit="1" customWidth="1"/>
    <col min="519" max="520" width="20.7109375" style="49" customWidth="1"/>
    <col min="521" max="769" width="9.140625" style="49"/>
    <col min="770" max="770" width="15.7109375" style="49" customWidth="1"/>
    <col min="771" max="771" width="10.42578125" style="49" bestFit="1" customWidth="1"/>
    <col min="772" max="772" width="40.7109375" style="49" customWidth="1"/>
    <col min="773" max="773" width="8" style="49" bestFit="1" customWidth="1"/>
    <col min="774" max="774" width="9.7109375" style="49" bestFit="1" customWidth="1"/>
    <col min="775" max="776" width="20.7109375" style="49" customWidth="1"/>
    <col min="777" max="1025" width="9.140625" style="49"/>
    <col min="1026" max="1026" width="15.7109375" style="49" customWidth="1"/>
    <col min="1027" max="1027" width="10.42578125" style="49" bestFit="1" customWidth="1"/>
    <col min="1028" max="1028" width="40.7109375" style="49" customWidth="1"/>
    <col min="1029" max="1029" width="8" style="49" bestFit="1" customWidth="1"/>
    <col min="1030" max="1030" width="9.7109375" style="49" bestFit="1" customWidth="1"/>
    <col min="1031" max="1032" width="20.7109375" style="49" customWidth="1"/>
    <col min="1033" max="1281" width="9.140625" style="49"/>
    <col min="1282" max="1282" width="15.7109375" style="49" customWidth="1"/>
    <col min="1283" max="1283" width="10.42578125" style="49" bestFit="1" customWidth="1"/>
    <col min="1284" max="1284" width="40.7109375" style="49" customWidth="1"/>
    <col min="1285" max="1285" width="8" style="49" bestFit="1" customWidth="1"/>
    <col min="1286" max="1286" width="9.7109375" style="49" bestFit="1" customWidth="1"/>
    <col min="1287" max="1288" width="20.7109375" style="49" customWidth="1"/>
    <col min="1289" max="1537" width="9.140625" style="49"/>
    <col min="1538" max="1538" width="15.7109375" style="49" customWidth="1"/>
    <col min="1539" max="1539" width="10.42578125" style="49" bestFit="1" customWidth="1"/>
    <col min="1540" max="1540" width="40.7109375" style="49" customWidth="1"/>
    <col min="1541" max="1541" width="8" style="49" bestFit="1" customWidth="1"/>
    <col min="1542" max="1542" width="9.7109375" style="49" bestFit="1" customWidth="1"/>
    <col min="1543" max="1544" width="20.7109375" style="49" customWidth="1"/>
    <col min="1545" max="1793" width="9.140625" style="49"/>
    <col min="1794" max="1794" width="15.7109375" style="49" customWidth="1"/>
    <col min="1795" max="1795" width="10.42578125" style="49" bestFit="1" customWidth="1"/>
    <col min="1796" max="1796" width="40.7109375" style="49" customWidth="1"/>
    <col min="1797" max="1797" width="8" style="49" bestFit="1" customWidth="1"/>
    <col min="1798" max="1798" width="9.7109375" style="49" bestFit="1" customWidth="1"/>
    <col min="1799" max="1800" width="20.7109375" style="49" customWidth="1"/>
    <col min="1801" max="2049" width="9.140625" style="49"/>
    <col min="2050" max="2050" width="15.7109375" style="49" customWidth="1"/>
    <col min="2051" max="2051" width="10.42578125" style="49" bestFit="1" customWidth="1"/>
    <col min="2052" max="2052" width="40.7109375" style="49" customWidth="1"/>
    <col min="2053" max="2053" width="8" style="49" bestFit="1" customWidth="1"/>
    <col min="2054" max="2054" width="9.7109375" style="49" bestFit="1" customWidth="1"/>
    <col min="2055" max="2056" width="20.7109375" style="49" customWidth="1"/>
    <col min="2057" max="2305" width="9.140625" style="49"/>
    <col min="2306" max="2306" width="15.7109375" style="49" customWidth="1"/>
    <col min="2307" max="2307" width="10.42578125" style="49" bestFit="1" customWidth="1"/>
    <col min="2308" max="2308" width="40.7109375" style="49" customWidth="1"/>
    <col min="2309" max="2309" width="8" style="49" bestFit="1" customWidth="1"/>
    <col min="2310" max="2310" width="9.7109375" style="49" bestFit="1" customWidth="1"/>
    <col min="2311" max="2312" width="20.7109375" style="49" customWidth="1"/>
    <col min="2313" max="2561" width="9.140625" style="49"/>
    <col min="2562" max="2562" width="15.7109375" style="49" customWidth="1"/>
    <col min="2563" max="2563" width="10.42578125" style="49" bestFit="1" customWidth="1"/>
    <col min="2564" max="2564" width="40.7109375" style="49" customWidth="1"/>
    <col min="2565" max="2565" width="8" style="49" bestFit="1" customWidth="1"/>
    <col min="2566" max="2566" width="9.7109375" style="49" bestFit="1" customWidth="1"/>
    <col min="2567" max="2568" width="20.7109375" style="49" customWidth="1"/>
    <col min="2569" max="2817" width="9.140625" style="49"/>
    <col min="2818" max="2818" width="15.7109375" style="49" customWidth="1"/>
    <col min="2819" max="2819" width="10.42578125" style="49" bestFit="1" customWidth="1"/>
    <col min="2820" max="2820" width="40.7109375" style="49" customWidth="1"/>
    <col min="2821" max="2821" width="8" style="49" bestFit="1" customWidth="1"/>
    <col min="2822" max="2822" width="9.7109375" style="49" bestFit="1" customWidth="1"/>
    <col min="2823" max="2824" width="20.7109375" style="49" customWidth="1"/>
    <col min="2825" max="3073" width="9.140625" style="49"/>
    <col min="3074" max="3074" width="15.7109375" style="49" customWidth="1"/>
    <col min="3075" max="3075" width="10.42578125" style="49" bestFit="1" customWidth="1"/>
    <col min="3076" max="3076" width="40.7109375" style="49" customWidth="1"/>
    <col min="3077" max="3077" width="8" style="49" bestFit="1" customWidth="1"/>
    <col min="3078" max="3078" width="9.7109375" style="49" bestFit="1" customWidth="1"/>
    <col min="3079" max="3080" width="20.7109375" style="49" customWidth="1"/>
    <col min="3081" max="3329" width="9.140625" style="49"/>
    <col min="3330" max="3330" width="15.7109375" style="49" customWidth="1"/>
    <col min="3331" max="3331" width="10.42578125" style="49" bestFit="1" customWidth="1"/>
    <col min="3332" max="3332" width="40.7109375" style="49" customWidth="1"/>
    <col min="3333" max="3333" width="8" style="49" bestFit="1" customWidth="1"/>
    <col min="3334" max="3334" width="9.7109375" style="49" bestFit="1" customWidth="1"/>
    <col min="3335" max="3336" width="20.7109375" style="49" customWidth="1"/>
    <col min="3337" max="3585" width="9.140625" style="49"/>
    <col min="3586" max="3586" width="15.7109375" style="49" customWidth="1"/>
    <col min="3587" max="3587" width="10.42578125" style="49" bestFit="1" customWidth="1"/>
    <col min="3588" max="3588" width="40.7109375" style="49" customWidth="1"/>
    <col min="3589" max="3589" width="8" style="49" bestFit="1" customWidth="1"/>
    <col min="3590" max="3590" width="9.7109375" style="49" bestFit="1" customWidth="1"/>
    <col min="3591" max="3592" width="20.7109375" style="49" customWidth="1"/>
    <col min="3593" max="3841" width="9.140625" style="49"/>
    <col min="3842" max="3842" width="15.7109375" style="49" customWidth="1"/>
    <col min="3843" max="3843" width="10.42578125" style="49" bestFit="1" customWidth="1"/>
    <col min="3844" max="3844" width="40.7109375" style="49" customWidth="1"/>
    <col min="3845" max="3845" width="8" style="49" bestFit="1" customWidth="1"/>
    <col min="3846" max="3846" width="9.7109375" style="49" bestFit="1" customWidth="1"/>
    <col min="3847" max="3848" width="20.7109375" style="49" customWidth="1"/>
    <col min="3849" max="4097" width="9.140625" style="49"/>
    <col min="4098" max="4098" width="15.7109375" style="49" customWidth="1"/>
    <col min="4099" max="4099" width="10.42578125" style="49" bestFit="1" customWidth="1"/>
    <col min="4100" max="4100" width="40.7109375" style="49" customWidth="1"/>
    <col min="4101" max="4101" width="8" style="49" bestFit="1" customWidth="1"/>
    <col min="4102" max="4102" width="9.7109375" style="49" bestFit="1" customWidth="1"/>
    <col min="4103" max="4104" width="20.7109375" style="49" customWidth="1"/>
    <col min="4105" max="4353" width="9.140625" style="49"/>
    <col min="4354" max="4354" width="15.7109375" style="49" customWidth="1"/>
    <col min="4355" max="4355" width="10.42578125" style="49" bestFit="1" customWidth="1"/>
    <col min="4356" max="4356" width="40.7109375" style="49" customWidth="1"/>
    <col min="4357" max="4357" width="8" style="49" bestFit="1" customWidth="1"/>
    <col min="4358" max="4358" width="9.7109375" style="49" bestFit="1" customWidth="1"/>
    <col min="4359" max="4360" width="20.7109375" style="49" customWidth="1"/>
    <col min="4361" max="4609" width="9.140625" style="49"/>
    <col min="4610" max="4610" width="15.7109375" style="49" customWidth="1"/>
    <col min="4611" max="4611" width="10.42578125" style="49" bestFit="1" customWidth="1"/>
    <col min="4612" max="4612" width="40.7109375" style="49" customWidth="1"/>
    <col min="4613" max="4613" width="8" style="49" bestFit="1" customWidth="1"/>
    <col min="4614" max="4614" width="9.7109375" style="49" bestFit="1" customWidth="1"/>
    <col min="4615" max="4616" width="20.7109375" style="49" customWidth="1"/>
    <col min="4617" max="4865" width="9.140625" style="49"/>
    <col min="4866" max="4866" width="15.7109375" style="49" customWidth="1"/>
    <col min="4867" max="4867" width="10.42578125" style="49" bestFit="1" customWidth="1"/>
    <col min="4868" max="4868" width="40.7109375" style="49" customWidth="1"/>
    <col min="4869" max="4869" width="8" style="49" bestFit="1" customWidth="1"/>
    <col min="4870" max="4870" width="9.7109375" style="49" bestFit="1" customWidth="1"/>
    <col min="4871" max="4872" width="20.7109375" style="49" customWidth="1"/>
    <col min="4873" max="5121" width="9.140625" style="49"/>
    <col min="5122" max="5122" width="15.7109375" style="49" customWidth="1"/>
    <col min="5123" max="5123" width="10.42578125" style="49" bestFit="1" customWidth="1"/>
    <col min="5124" max="5124" width="40.7109375" style="49" customWidth="1"/>
    <col min="5125" max="5125" width="8" style="49" bestFit="1" customWidth="1"/>
    <col min="5126" max="5126" width="9.7109375" style="49" bestFit="1" customWidth="1"/>
    <col min="5127" max="5128" width="20.7109375" style="49" customWidth="1"/>
    <col min="5129" max="5377" width="9.140625" style="49"/>
    <col min="5378" max="5378" width="15.7109375" style="49" customWidth="1"/>
    <col min="5379" max="5379" width="10.42578125" style="49" bestFit="1" customWidth="1"/>
    <col min="5380" max="5380" width="40.7109375" style="49" customWidth="1"/>
    <col min="5381" max="5381" width="8" style="49" bestFit="1" customWidth="1"/>
    <col min="5382" max="5382" width="9.7109375" style="49" bestFit="1" customWidth="1"/>
    <col min="5383" max="5384" width="20.7109375" style="49" customWidth="1"/>
    <col min="5385" max="5633" width="9.140625" style="49"/>
    <col min="5634" max="5634" width="15.7109375" style="49" customWidth="1"/>
    <col min="5635" max="5635" width="10.42578125" style="49" bestFit="1" customWidth="1"/>
    <col min="5636" max="5636" width="40.7109375" style="49" customWidth="1"/>
    <col min="5637" max="5637" width="8" style="49" bestFit="1" customWidth="1"/>
    <col min="5638" max="5638" width="9.7109375" style="49" bestFit="1" customWidth="1"/>
    <col min="5639" max="5640" width="20.7109375" style="49" customWidth="1"/>
    <col min="5641" max="5889" width="9.140625" style="49"/>
    <col min="5890" max="5890" width="15.7109375" style="49" customWidth="1"/>
    <col min="5891" max="5891" width="10.42578125" style="49" bestFit="1" customWidth="1"/>
    <col min="5892" max="5892" width="40.7109375" style="49" customWidth="1"/>
    <col min="5893" max="5893" width="8" style="49" bestFit="1" customWidth="1"/>
    <col min="5894" max="5894" width="9.7109375" style="49" bestFit="1" customWidth="1"/>
    <col min="5895" max="5896" width="20.7109375" style="49" customWidth="1"/>
    <col min="5897" max="6145" width="9.140625" style="49"/>
    <col min="6146" max="6146" width="15.7109375" style="49" customWidth="1"/>
    <col min="6147" max="6147" width="10.42578125" style="49" bestFit="1" customWidth="1"/>
    <col min="6148" max="6148" width="40.7109375" style="49" customWidth="1"/>
    <col min="6149" max="6149" width="8" style="49" bestFit="1" customWidth="1"/>
    <col min="6150" max="6150" width="9.7109375" style="49" bestFit="1" customWidth="1"/>
    <col min="6151" max="6152" width="20.7109375" style="49" customWidth="1"/>
    <col min="6153" max="6401" width="9.140625" style="49"/>
    <col min="6402" max="6402" width="15.7109375" style="49" customWidth="1"/>
    <col min="6403" max="6403" width="10.42578125" style="49" bestFit="1" customWidth="1"/>
    <col min="6404" max="6404" width="40.7109375" style="49" customWidth="1"/>
    <col min="6405" max="6405" width="8" style="49" bestFit="1" customWidth="1"/>
    <col min="6406" max="6406" width="9.7109375" style="49" bestFit="1" customWidth="1"/>
    <col min="6407" max="6408" width="20.7109375" style="49" customWidth="1"/>
    <col min="6409" max="6657" width="9.140625" style="49"/>
    <col min="6658" max="6658" width="15.7109375" style="49" customWidth="1"/>
    <col min="6659" max="6659" width="10.42578125" style="49" bestFit="1" customWidth="1"/>
    <col min="6660" max="6660" width="40.7109375" style="49" customWidth="1"/>
    <col min="6661" max="6661" width="8" style="49" bestFit="1" customWidth="1"/>
    <col min="6662" max="6662" width="9.7109375" style="49" bestFit="1" customWidth="1"/>
    <col min="6663" max="6664" width="20.7109375" style="49" customWidth="1"/>
    <col min="6665" max="6913" width="9.140625" style="49"/>
    <col min="6914" max="6914" width="15.7109375" style="49" customWidth="1"/>
    <col min="6915" max="6915" width="10.42578125" style="49" bestFit="1" customWidth="1"/>
    <col min="6916" max="6916" width="40.7109375" style="49" customWidth="1"/>
    <col min="6917" max="6917" width="8" style="49" bestFit="1" customWidth="1"/>
    <col min="6918" max="6918" width="9.7109375" style="49" bestFit="1" customWidth="1"/>
    <col min="6919" max="6920" width="20.7109375" style="49" customWidth="1"/>
    <col min="6921" max="7169" width="9.140625" style="49"/>
    <col min="7170" max="7170" width="15.7109375" style="49" customWidth="1"/>
    <col min="7171" max="7171" width="10.42578125" style="49" bestFit="1" customWidth="1"/>
    <col min="7172" max="7172" width="40.7109375" style="49" customWidth="1"/>
    <col min="7173" max="7173" width="8" style="49" bestFit="1" customWidth="1"/>
    <col min="7174" max="7174" width="9.7109375" style="49" bestFit="1" customWidth="1"/>
    <col min="7175" max="7176" width="20.7109375" style="49" customWidth="1"/>
    <col min="7177" max="7425" width="9.140625" style="49"/>
    <col min="7426" max="7426" width="15.7109375" style="49" customWidth="1"/>
    <col min="7427" max="7427" width="10.42578125" style="49" bestFit="1" customWidth="1"/>
    <col min="7428" max="7428" width="40.7109375" style="49" customWidth="1"/>
    <col min="7429" max="7429" width="8" style="49" bestFit="1" customWidth="1"/>
    <col min="7430" max="7430" width="9.7109375" style="49" bestFit="1" customWidth="1"/>
    <col min="7431" max="7432" width="20.7109375" style="49" customWidth="1"/>
    <col min="7433" max="7681" width="9.140625" style="49"/>
    <col min="7682" max="7682" width="15.7109375" style="49" customWidth="1"/>
    <col min="7683" max="7683" width="10.42578125" style="49" bestFit="1" customWidth="1"/>
    <col min="7684" max="7684" width="40.7109375" style="49" customWidth="1"/>
    <col min="7685" max="7685" width="8" style="49" bestFit="1" customWidth="1"/>
    <col min="7686" max="7686" width="9.7109375" style="49" bestFit="1" customWidth="1"/>
    <col min="7687" max="7688" width="20.7109375" style="49" customWidth="1"/>
    <col min="7689" max="7937" width="9.140625" style="49"/>
    <col min="7938" max="7938" width="15.7109375" style="49" customWidth="1"/>
    <col min="7939" max="7939" width="10.42578125" style="49" bestFit="1" customWidth="1"/>
    <col min="7940" max="7940" width="40.7109375" style="49" customWidth="1"/>
    <col min="7941" max="7941" width="8" style="49" bestFit="1" customWidth="1"/>
    <col min="7942" max="7942" width="9.7109375" style="49" bestFit="1" customWidth="1"/>
    <col min="7943" max="7944" width="20.7109375" style="49" customWidth="1"/>
    <col min="7945" max="8193" width="9.140625" style="49"/>
    <col min="8194" max="8194" width="15.7109375" style="49" customWidth="1"/>
    <col min="8195" max="8195" width="10.42578125" style="49" bestFit="1" customWidth="1"/>
    <col min="8196" max="8196" width="40.7109375" style="49" customWidth="1"/>
    <col min="8197" max="8197" width="8" style="49" bestFit="1" customWidth="1"/>
    <col min="8198" max="8198" width="9.7109375" style="49" bestFit="1" customWidth="1"/>
    <col min="8199" max="8200" width="20.7109375" style="49" customWidth="1"/>
    <col min="8201" max="8449" width="9.140625" style="49"/>
    <col min="8450" max="8450" width="15.7109375" style="49" customWidth="1"/>
    <col min="8451" max="8451" width="10.42578125" style="49" bestFit="1" customWidth="1"/>
    <col min="8452" max="8452" width="40.7109375" style="49" customWidth="1"/>
    <col min="8453" max="8453" width="8" style="49" bestFit="1" customWidth="1"/>
    <col min="8454" max="8454" width="9.7109375" style="49" bestFit="1" customWidth="1"/>
    <col min="8455" max="8456" width="20.7109375" style="49" customWidth="1"/>
    <col min="8457" max="8705" width="9.140625" style="49"/>
    <col min="8706" max="8706" width="15.7109375" style="49" customWidth="1"/>
    <col min="8707" max="8707" width="10.42578125" style="49" bestFit="1" customWidth="1"/>
    <col min="8708" max="8708" width="40.7109375" style="49" customWidth="1"/>
    <col min="8709" max="8709" width="8" style="49" bestFit="1" customWidth="1"/>
    <col min="8710" max="8710" width="9.7109375" style="49" bestFit="1" customWidth="1"/>
    <col min="8711" max="8712" width="20.7109375" style="49" customWidth="1"/>
    <col min="8713" max="8961" width="9.140625" style="49"/>
    <col min="8962" max="8962" width="15.7109375" style="49" customWidth="1"/>
    <col min="8963" max="8963" width="10.42578125" style="49" bestFit="1" customWidth="1"/>
    <col min="8964" max="8964" width="40.7109375" style="49" customWidth="1"/>
    <col min="8965" max="8965" width="8" style="49" bestFit="1" customWidth="1"/>
    <col min="8966" max="8966" width="9.7109375" style="49" bestFit="1" customWidth="1"/>
    <col min="8967" max="8968" width="20.7109375" style="49" customWidth="1"/>
    <col min="8969" max="9217" width="9.140625" style="49"/>
    <col min="9218" max="9218" width="15.7109375" style="49" customWidth="1"/>
    <col min="9219" max="9219" width="10.42578125" style="49" bestFit="1" customWidth="1"/>
    <col min="9220" max="9220" width="40.7109375" style="49" customWidth="1"/>
    <col min="9221" max="9221" width="8" style="49" bestFit="1" customWidth="1"/>
    <col min="9222" max="9222" width="9.7109375" style="49" bestFit="1" customWidth="1"/>
    <col min="9223" max="9224" width="20.7109375" style="49" customWidth="1"/>
    <col min="9225" max="9473" width="9.140625" style="49"/>
    <col min="9474" max="9474" width="15.7109375" style="49" customWidth="1"/>
    <col min="9475" max="9475" width="10.42578125" style="49" bestFit="1" customWidth="1"/>
    <col min="9476" max="9476" width="40.7109375" style="49" customWidth="1"/>
    <col min="9477" max="9477" width="8" style="49" bestFit="1" customWidth="1"/>
    <col min="9478" max="9478" width="9.7109375" style="49" bestFit="1" customWidth="1"/>
    <col min="9479" max="9480" width="20.7109375" style="49" customWidth="1"/>
    <col min="9481" max="9729" width="9.140625" style="49"/>
    <col min="9730" max="9730" width="15.7109375" style="49" customWidth="1"/>
    <col min="9731" max="9731" width="10.42578125" style="49" bestFit="1" customWidth="1"/>
    <col min="9732" max="9732" width="40.7109375" style="49" customWidth="1"/>
    <col min="9733" max="9733" width="8" style="49" bestFit="1" customWidth="1"/>
    <col min="9734" max="9734" width="9.7109375" style="49" bestFit="1" customWidth="1"/>
    <col min="9735" max="9736" width="20.7109375" style="49" customWidth="1"/>
    <col min="9737" max="9985" width="9.140625" style="49"/>
    <col min="9986" max="9986" width="15.7109375" style="49" customWidth="1"/>
    <col min="9987" max="9987" width="10.42578125" style="49" bestFit="1" customWidth="1"/>
    <col min="9988" max="9988" width="40.7109375" style="49" customWidth="1"/>
    <col min="9989" max="9989" width="8" style="49" bestFit="1" customWidth="1"/>
    <col min="9990" max="9990" width="9.7109375" style="49" bestFit="1" customWidth="1"/>
    <col min="9991" max="9992" width="20.7109375" style="49" customWidth="1"/>
    <col min="9993" max="10241" width="9.140625" style="49"/>
    <col min="10242" max="10242" width="15.7109375" style="49" customWidth="1"/>
    <col min="10243" max="10243" width="10.42578125" style="49" bestFit="1" customWidth="1"/>
    <col min="10244" max="10244" width="40.7109375" style="49" customWidth="1"/>
    <col min="10245" max="10245" width="8" style="49" bestFit="1" customWidth="1"/>
    <col min="10246" max="10246" width="9.7109375" style="49" bestFit="1" customWidth="1"/>
    <col min="10247" max="10248" width="20.7109375" style="49" customWidth="1"/>
    <col min="10249" max="10497" width="9.140625" style="49"/>
    <col min="10498" max="10498" width="15.7109375" style="49" customWidth="1"/>
    <col min="10499" max="10499" width="10.42578125" style="49" bestFit="1" customWidth="1"/>
    <col min="10500" max="10500" width="40.7109375" style="49" customWidth="1"/>
    <col min="10501" max="10501" width="8" style="49" bestFit="1" customWidth="1"/>
    <col min="10502" max="10502" width="9.7109375" style="49" bestFit="1" customWidth="1"/>
    <col min="10503" max="10504" width="20.7109375" style="49" customWidth="1"/>
    <col min="10505" max="10753" width="9.140625" style="49"/>
    <col min="10754" max="10754" width="15.7109375" style="49" customWidth="1"/>
    <col min="10755" max="10755" width="10.42578125" style="49" bestFit="1" customWidth="1"/>
    <col min="10756" max="10756" width="40.7109375" style="49" customWidth="1"/>
    <col min="10757" max="10757" width="8" style="49" bestFit="1" customWidth="1"/>
    <col min="10758" max="10758" width="9.7109375" style="49" bestFit="1" customWidth="1"/>
    <col min="10759" max="10760" width="20.7109375" style="49" customWidth="1"/>
    <col min="10761" max="11009" width="9.140625" style="49"/>
    <col min="11010" max="11010" width="15.7109375" style="49" customWidth="1"/>
    <col min="11011" max="11011" width="10.42578125" style="49" bestFit="1" customWidth="1"/>
    <col min="11012" max="11012" width="40.7109375" style="49" customWidth="1"/>
    <col min="11013" max="11013" width="8" style="49" bestFit="1" customWidth="1"/>
    <col min="11014" max="11014" width="9.7109375" style="49" bestFit="1" customWidth="1"/>
    <col min="11015" max="11016" width="20.7109375" style="49" customWidth="1"/>
    <col min="11017" max="11265" width="9.140625" style="49"/>
    <col min="11266" max="11266" width="15.7109375" style="49" customWidth="1"/>
    <col min="11267" max="11267" width="10.42578125" style="49" bestFit="1" customWidth="1"/>
    <col min="11268" max="11268" width="40.7109375" style="49" customWidth="1"/>
    <col min="11269" max="11269" width="8" style="49" bestFit="1" customWidth="1"/>
    <col min="11270" max="11270" width="9.7109375" style="49" bestFit="1" customWidth="1"/>
    <col min="11271" max="11272" width="20.7109375" style="49" customWidth="1"/>
    <col min="11273" max="11521" width="9.140625" style="49"/>
    <col min="11522" max="11522" width="15.7109375" style="49" customWidth="1"/>
    <col min="11523" max="11523" width="10.42578125" style="49" bestFit="1" customWidth="1"/>
    <col min="11524" max="11524" width="40.7109375" style="49" customWidth="1"/>
    <col min="11525" max="11525" width="8" style="49" bestFit="1" customWidth="1"/>
    <col min="11526" max="11526" width="9.7109375" style="49" bestFit="1" customWidth="1"/>
    <col min="11527" max="11528" width="20.7109375" style="49" customWidth="1"/>
    <col min="11529" max="11777" width="9.140625" style="49"/>
    <col min="11778" max="11778" width="15.7109375" style="49" customWidth="1"/>
    <col min="11779" max="11779" width="10.42578125" style="49" bestFit="1" customWidth="1"/>
    <col min="11780" max="11780" width="40.7109375" style="49" customWidth="1"/>
    <col min="11781" max="11781" width="8" style="49" bestFit="1" customWidth="1"/>
    <col min="11782" max="11782" width="9.7109375" style="49" bestFit="1" customWidth="1"/>
    <col min="11783" max="11784" width="20.7109375" style="49" customWidth="1"/>
    <col min="11785" max="12033" width="9.140625" style="49"/>
    <col min="12034" max="12034" width="15.7109375" style="49" customWidth="1"/>
    <col min="12035" max="12035" width="10.42578125" style="49" bestFit="1" customWidth="1"/>
    <col min="12036" max="12036" width="40.7109375" style="49" customWidth="1"/>
    <col min="12037" max="12037" width="8" style="49" bestFit="1" customWidth="1"/>
    <col min="12038" max="12038" width="9.7109375" style="49" bestFit="1" customWidth="1"/>
    <col min="12039" max="12040" width="20.7109375" style="49" customWidth="1"/>
    <col min="12041" max="12289" width="9.140625" style="49"/>
    <col min="12290" max="12290" width="15.7109375" style="49" customWidth="1"/>
    <col min="12291" max="12291" width="10.42578125" style="49" bestFit="1" customWidth="1"/>
    <col min="12292" max="12292" width="40.7109375" style="49" customWidth="1"/>
    <col min="12293" max="12293" width="8" style="49" bestFit="1" customWidth="1"/>
    <col min="12294" max="12294" width="9.7109375" style="49" bestFit="1" customWidth="1"/>
    <col min="12295" max="12296" width="20.7109375" style="49" customWidth="1"/>
    <col min="12297" max="12545" width="9.140625" style="49"/>
    <col min="12546" max="12546" width="15.7109375" style="49" customWidth="1"/>
    <col min="12547" max="12547" width="10.42578125" style="49" bestFit="1" customWidth="1"/>
    <col min="12548" max="12548" width="40.7109375" style="49" customWidth="1"/>
    <col min="12549" max="12549" width="8" style="49" bestFit="1" customWidth="1"/>
    <col min="12550" max="12550" width="9.7109375" style="49" bestFit="1" customWidth="1"/>
    <col min="12551" max="12552" width="20.7109375" style="49" customWidth="1"/>
    <col min="12553" max="12801" width="9.140625" style="49"/>
    <col min="12802" max="12802" width="15.7109375" style="49" customWidth="1"/>
    <col min="12803" max="12803" width="10.42578125" style="49" bestFit="1" customWidth="1"/>
    <col min="12804" max="12804" width="40.7109375" style="49" customWidth="1"/>
    <col min="12805" max="12805" width="8" style="49" bestFit="1" customWidth="1"/>
    <col min="12806" max="12806" width="9.7109375" style="49" bestFit="1" customWidth="1"/>
    <col min="12807" max="12808" width="20.7109375" style="49" customWidth="1"/>
    <col min="12809" max="13057" width="9.140625" style="49"/>
    <col min="13058" max="13058" width="15.7109375" style="49" customWidth="1"/>
    <col min="13059" max="13059" width="10.42578125" style="49" bestFit="1" customWidth="1"/>
    <col min="13060" max="13060" width="40.7109375" style="49" customWidth="1"/>
    <col min="13061" max="13061" width="8" style="49" bestFit="1" customWidth="1"/>
    <col min="13062" max="13062" width="9.7109375" style="49" bestFit="1" customWidth="1"/>
    <col min="13063" max="13064" width="20.7109375" style="49" customWidth="1"/>
    <col min="13065" max="13313" width="9.140625" style="49"/>
    <col min="13314" max="13314" width="15.7109375" style="49" customWidth="1"/>
    <col min="13315" max="13315" width="10.42578125" style="49" bestFit="1" customWidth="1"/>
    <col min="13316" max="13316" width="40.7109375" style="49" customWidth="1"/>
    <col min="13317" max="13317" width="8" style="49" bestFit="1" customWidth="1"/>
    <col min="13318" max="13318" width="9.7109375" style="49" bestFit="1" customWidth="1"/>
    <col min="13319" max="13320" width="20.7109375" style="49" customWidth="1"/>
    <col min="13321" max="13569" width="9.140625" style="49"/>
    <col min="13570" max="13570" width="15.7109375" style="49" customWidth="1"/>
    <col min="13571" max="13571" width="10.42578125" style="49" bestFit="1" customWidth="1"/>
    <col min="13572" max="13572" width="40.7109375" style="49" customWidth="1"/>
    <col min="13573" max="13573" width="8" style="49" bestFit="1" customWidth="1"/>
    <col min="13574" max="13574" width="9.7109375" style="49" bestFit="1" customWidth="1"/>
    <col min="13575" max="13576" width="20.7109375" style="49" customWidth="1"/>
    <col min="13577" max="13825" width="9.140625" style="49"/>
    <col min="13826" max="13826" width="15.7109375" style="49" customWidth="1"/>
    <col min="13827" max="13827" width="10.42578125" style="49" bestFit="1" customWidth="1"/>
    <col min="13828" max="13828" width="40.7109375" style="49" customWidth="1"/>
    <col min="13829" max="13829" width="8" style="49" bestFit="1" customWidth="1"/>
    <col min="13830" max="13830" width="9.7109375" style="49" bestFit="1" customWidth="1"/>
    <col min="13831" max="13832" width="20.7109375" style="49" customWidth="1"/>
    <col min="13833" max="14081" width="9.140625" style="49"/>
    <col min="14082" max="14082" width="15.7109375" style="49" customWidth="1"/>
    <col min="14083" max="14083" width="10.42578125" style="49" bestFit="1" customWidth="1"/>
    <col min="14084" max="14084" width="40.7109375" style="49" customWidth="1"/>
    <col min="14085" max="14085" width="8" style="49" bestFit="1" customWidth="1"/>
    <col min="14086" max="14086" width="9.7109375" style="49" bestFit="1" customWidth="1"/>
    <col min="14087" max="14088" width="20.7109375" style="49" customWidth="1"/>
    <col min="14089" max="14337" width="9.140625" style="49"/>
    <col min="14338" max="14338" width="15.7109375" style="49" customWidth="1"/>
    <col min="14339" max="14339" width="10.42578125" style="49" bestFit="1" customWidth="1"/>
    <col min="14340" max="14340" width="40.7109375" style="49" customWidth="1"/>
    <col min="14341" max="14341" width="8" style="49" bestFit="1" customWidth="1"/>
    <col min="14342" max="14342" width="9.7109375" style="49" bestFit="1" customWidth="1"/>
    <col min="14343" max="14344" width="20.7109375" style="49" customWidth="1"/>
    <col min="14345" max="14593" width="9.140625" style="49"/>
    <col min="14594" max="14594" width="15.7109375" style="49" customWidth="1"/>
    <col min="14595" max="14595" width="10.42578125" style="49" bestFit="1" customWidth="1"/>
    <col min="14596" max="14596" width="40.7109375" style="49" customWidth="1"/>
    <col min="14597" max="14597" width="8" style="49" bestFit="1" customWidth="1"/>
    <col min="14598" max="14598" width="9.7109375" style="49" bestFit="1" customWidth="1"/>
    <col min="14599" max="14600" width="20.7109375" style="49" customWidth="1"/>
    <col min="14601" max="14849" width="9.140625" style="49"/>
    <col min="14850" max="14850" width="15.7109375" style="49" customWidth="1"/>
    <col min="14851" max="14851" width="10.42578125" style="49" bestFit="1" customWidth="1"/>
    <col min="14852" max="14852" width="40.7109375" style="49" customWidth="1"/>
    <col min="14853" max="14853" width="8" style="49" bestFit="1" customWidth="1"/>
    <col min="14854" max="14854" width="9.7109375" style="49" bestFit="1" customWidth="1"/>
    <col min="14855" max="14856" width="20.7109375" style="49" customWidth="1"/>
    <col min="14857" max="15105" width="9.140625" style="49"/>
    <col min="15106" max="15106" width="15.7109375" style="49" customWidth="1"/>
    <col min="15107" max="15107" width="10.42578125" style="49" bestFit="1" customWidth="1"/>
    <col min="15108" max="15108" width="40.7109375" style="49" customWidth="1"/>
    <col min="15109" max="15109" width="8" style="49" bestFit="1" customWidth="1"/>
    <col min="15110" max="15110" width="9.7109375" style="49" bestFit="1" customWidth="1"/>
    <col min="15111" max="15112" width="20.7109375" style="49" customWidth="1"/>
    <col min="15113" max="15361" width="9.140625" style="49"/>
    <col min="15362" max="15362" width="15.7109375" style="49" customWidth="1"/>
    <col min="15363" max="15363" width="10.42578125" style="49" bestFit="1" customWidth="1"/>
    <col min="15364" max="15364" width="40.7109375" style="49" customWidth="1"/>
    <col min="15365" max="15365" width="8" style="49" bestFit="1" customWidth="1"/>
    <col min="15366" max="15366" width="9.7109375" style="49" bestFit="1" customWidth="1"/>
    <col min="15367" max="15368" width="20.7109375" style="49" customWidth="1"/>
    <col min="15369" max="15617" width="9.140625" style="49"/>
    <col min="15618" max="15618" width="15.7109375" style="49" customWidth="1"/>
    <col min="15619" max="15619" width="10.42578125" style="49" bestFit="1" customWidth="1"/>
    <col min="15620" max="15620" width="40.7109375" style="49" customWidth="1"/>
    <col min="15621" max="15621" width="8" style="49" bestFit="1" customWidth="1"/>
    <col min="15622" max="15622" width="9.7109375" style="49" bestFit="1" customWidth="1"/>
    <col min="15623" max="15624" width="20.7109375" style="49" customWidth="1"/>
    <col min="15625" max="15873" width="9.140625" style="49"/>
    <col min="15874" max="15874" width="15.7109375" style="49" customWidth="1"/>
    <col min="15875" max="15875" width="10.42578125" style="49" bestFit="1" customWidth="1"/>
    <col min="15876" max="15876" width="40.7109375" style="49" customWidth="1"/>
    <col min="15877" max="15877" width="8" style="49" bestFit="1" customWidth="1"/>
    <col min="15878" max="15878" width="9.7109375" style="49" bestFit="1" customWidth="1"/>
    <col min="15879" max="15880" width="20.7109375" style="49" customWidth="1"/>
    <col min="15881" max="16129" width="9.140625" style="49"/>
    <col min="16130" max="16130" width="15.7109375" style="49" customWidth="1"/>
    <col min="16131" max="16131" width="10.42578125" style="49" bestFit="1" customWidth="1"/>
    <col min="16132" max="16132" width="40.7109375" style="49" customWidth="1"/>
    <col min="16133" max="16133" width="8" style="49" bestFit="1" customWidth="1"/>
    <col min="16134" max="16134" width="9.7109375" style="49" bestFit="1" customWidth="1"/>
    <col min="16135" max="16136" width="20.7109375" style="49" customWidth="1"/>
    <col min="16137" max="16384" width="9.140625" style="49"/>
  </cols>
  <sheetData>
    <row r="1" spans="1:24" s="166" customFormat="1" ht="18">
      <c r="A1" s="201"/>
      <c r="B1" s="214" t="s">
        <v>95</v>
      </c>
      <c r="C1" s="214"/>
      <c r="D1" s="214"/>
      <c r="E1" s="214"/>
      <c r="F1" s="60"/>
      <c r="G1" s="61"/>
      <c r="H1" s="61"/>
      <c r="I1" s="200"/>
      <c r="J1" s="199"/>
      <c r="K1" s="199"/>
      <c r="L1" s="199"/>
      <c r="M1" s="199"/>
      <c r="N1" s="198"/>
      <c r="O1" s="198"/>
      <c r="P1" s="198"/>
      <c r="Q1" s="198"/>
      <c r="R1" s="198"/>
      <c r="S1" s="198"/>
      <c r="T1" s="198"/>
      <c r="U1" s="198"/>
      <c r="V1" s="198"/>
      <c r="W1" s="198"/>
      <c r="X1" s="198"/>
    </row>
    <row r="2" spans="1:24" s="166" customFormat="1" ht="18">
      <c r="A2" s="201"/>
      <c r="B2" s="91" t="s">
        <v>575</v>
      </c>
      <c r="C2" s="91"/>
      <c r="D2" s="59"/>
      <c r="E2" s="91"/>
      <c r="F2" s="60"/>
      <c r="G2" s="61"/>
      <c r="H2" s="61"/>
      <c r="I2" s="200"/>
      <c r="J2" s="199"/>
      <c r="K2" s="199"/>
      <c r="L2" s="199"/>
      <c r="M2" s="199"/>
      <c r="N2" s="198"/>
      <c r="O2" s="198"/>
      <c r="P2" s="198"/>
      <c r="Q2" s="198"/>
      <c r="R2" s="198"/>
      <c r="S2" s="198"/>
      <c r="T2" s="198"/>
      <c r="U2" s="198"/>
      <c r="V2" s="198"/>
      <c r="W2" s="198"/>
      <c r="X2" s="198"/>
    </row>
    <row r="3" spans="1:24" s="62" customFormat="1" ht="16.5" thickBot="1">
      <c r="B3" s="79" t="s">
        <v>6</v>
      </c>
      <c r="C3" s="79" t="s">
        <v>7</v>
      </c>
      <c r="D3" s="191" t="s">
        <v>1</v>
      </c>
      <c r="E3" s="79" t="s">
        <v>8</v>
      </c>
      <c r="F3" s="81" t="s">
        <v>9</v>
      </c>
      <c r="G3" s="82" t="s">
        <v>10</v>
      </c>
      <c r="H3" s="82" t="s">
        <v>11</v>
      </c>
    </row>
    <row r="4" spans="1:24">
      <c r="B4" s="77" t="s">
        <v>561</v>
      </c>
    </row>
    <row r="5" spans="1:24">
      <c r="B5" s="77" t="s">
        <v>442</v>
      </c>
    </row>
    <row r="6" spans="1:24" ht="25.5">
      <c r="C6" s="97" t="s">
        <v>560</v>
      </c>
      <c r="D6" s="69" t="s">
        <v>559</v>
      </c>
      <c r="E6" s="97" t="s">
        <v>15</v>
      </c>
      <c r="F6" s="70">
        <v>1</v>
      </c>
      <c r="G6" s="71"/>
      <c r="H6" s="71">
        <f>F6*G6</f>
        <v>0</v>
      </c>
    </row>
    <row r="7" spans="1:24">
      <c r="G7" s="72" t="s">
        <v>2</v>
      </c>
      <c r="H7" s="72">
        <f>SUM(H6:H6)</f>
        <v>0</v>
      </c>
    </row>
    <row r="8" spans="1:24">
      <c r="G8" s="72"/>
      <c r="H8" s="72"/>
    </row>
    <row r="9" spans="1:24">
      <c r="G9" s="72"/>
      <c r="H9" s="72"/>
    </row>
    <row r="10" spans="1:24">
      <c r="B10" s="77" t="s">
        <v>437</v>
      </c>
      <c r="G10" s="74"/>
      <c r="H10" s="74"/>
    </row>
    <row r="11" spans="1:24" ht="51">
      <c r="C11" s="96" t="s">
        <v>558</v>
      </c>
      <c r="D11" s="75" t="s">
        <v>582</v>
      </c>
      <c r="E11" s="96" t="s">
        <v>24</v>
      </c>
      <c r="F11" s="67">
        <v>13</v>
      </c>
      <c r="G11" s="76"/>
      <c r="H11" s="76">
        <f>F11*G11</f>
        <v>0</v>
      </c>
    </row>
    <row r="12" spans="1:24" ht="25.5">
      <c r="C12" s="96" t="s">
        <v>556</v>
      </c>
      <c r="D12" s="75" t="s">
        <v>555</v>
      </c>
      <c r="E12" s="96" t="s">
        <v>19</v>
      </c>
      <c r="F12" s="67">
        <v>150</v>
      </c>
      <c r="G12" s="76"/>
      <c r="H12" s="76">
        <f>F12*G12</f>
        <v>0</v>
      </c>
    </row>
    <row r="13" spans="1:24" ht="25.5">
      <c r="C13" s="96" t="s">
        <v>67</v>
      </c>
      <c r="D13" s="75" t="s">
        <v>435</v>
      </c>
      <c r="E13" s="96" t="s">
        <v>15</v>
      </c>
      <c r="F13" s="67">
        <v>1</v>
      </c>
      <c r="G13" s="68"/>
      <c r="H13" s="68">
        <f>F13*G13</f>
        <v>0</v>
      </c>
    </row>
    <row r="14" spans="1:24" ht="25.5">
      <c r="C14" s="97" t="s">
        <v>345</v>
      </c>
      <c r="D14" s="69" t="s">
        <v>554</v>
      </c>
      <c r="E14" s="97" t="s">
        <v>15</v>
      </c>
      <c r="F14" s="70">
        <v>1</v>
      </c>
      <c r="G14" s="55"/>
      <c r="H14" s="55">
        <f>F14*G14</f>
        <v>0</v>
      </c>
    </row>
    <row r="15" spans="1:24">
      <c r="G15" s="50" t="s">
        <v>2</v>
      </c>
      <c r="H15" s="50">
        <f>SUM(H11:H14)</f>
        <v>0</v>
      </c>
    </row>
    <row r="16" spans="1:24">
      <c r="G16" s="50"/>
      <c r="H16" s="50"/>
    </row>
    <row r="17" spans="2:17">
      <c r="G17" s="50"/>
      <c r="H17" s="50"/>
    </row>
    <row r="18" spans="2:17">
      <c r="B18" s="77" t="s">
        <v>553</v>
      </c>
      <c r="G18" s="74"/>
      <c r="H18" s="74"/>
      <c r="Q18" s="86"/>
    </row>
    <row r="19" spans="2:17" ht="25.5">
      <c r="C19" s="96" t="s">
        <v>552</v>
      </c>
      <c r="D19" s="75" t="s">
        <v>551</v>
      </c>
      <c r="E19" s="96" t="s">
        <v>550</v>
      </c>
      <c r="F19" s="67">
        <v>1</v>
      </c>
      <c r="G19" s="68"/>
      <c r="H19" s="68">
        <f>F19*G19</f>
        <v>0</v>
      </c>
    </row>
    <row r="20" spans="2:17" ht="51">
      <c r="C20" s="96" t="s">
        <v>549</v>
      </c>
      <c r="D20" s="75" t="s">
        <v>548</v>
      </c>
      <c r="E20" s="96" t="s">
        <v>15</v>
      </c>
      <c r="F20" s="67">
        <v>1</v>
      </c>
      <c r="G20" s="68"/>
      <c r="H20" s="68">
        <f>F20*G20</f>
        <v>0</v>
      </c>
    </row>
    <row r="21" spans="2:17">
      <c r="C21" s="96" t="s">
        <v>547</v>
      </c>
      <c r="D21" s="75" t="s">
        <v>546</v>
      </c>
      <c r="E21" s="96" t="s">
        <v>15</v>
      </c>
      <c r="F21" s="67">
        <v>1</v>
      </c>
      <c r="G21" s="68"/>
      <c r="H21" s="68">
        <f>F21*G21</f>
        <v>0</v>
      </c>
    </row>
    <row r="22" spans="2:17" ht="25.5">
      <c r="C22" s="97" t="s">
        <v>545</v>
      </c>
      <c r="D22" s="69" t="s">
        <v>544</v>
      </c>
      <c r="E22" s="97" t="s">
        <v>39</v>
      </c>
      <c r="F22" s="70">
        <v>50</v>
      </c>
      <c r="G22" s="55"/>
      <c r="H22" s="55">
        <f>F22*G22</f>
        <v>0</v>
      </c>
    </row>
    <row r="23" spans="2:17">
      <c r="G23" s="50" t="s">
        <v>2</v>
      </c>
      <c r="H23" s="50">
        <f>SUM(H19:H22)</f>
        <v>0</v>
      </c>
    </row>
    <row r="24" spans="2:17">
      <c r="G24" s="50"/>
      <c r="H24" s="50"/>
    </row>
    <row r="25" spans="2:17">
      <c r="G25" s="50"/>
      <c r="H25" s="50"/>
    </row>
    <row r="26" spans="2:17">
      <c r="B26" s="77" t="s">
        <v>543</v>
      </c>
      <c r="G26" s="74"/>
      <c r="H26" s="74"/>
    </row>
    <row r="27" spans="2:17">
      <c r="B27" s="77" t="s">
        <v>542</v>
      </c>
      <c r="G27" s="74"/>
      <c r="H27" s="74"/>
    </row>
    <row r="28" spans="2:17" ht="25.5">
      <c r="C28" s="96" t="s">
        <v>263</v>
      </c>
      <c r="D28" s="75" t="s">
        <v>262</v>
      </c>
      <c r="E28" s="96" t="s">
        <v>24</v>
      </c>
      <c r="F28" s="67">
        <v>22</v>
      </c>
      <c r="G28" s="68"/>
      <c r="H28" s="68">
        <f>F28*G28</f>
        <v>0</v>
      </c>
    </row>
    <row r="29" spans="2:17" ht="38.25">
      <c r="C29" s="96" t="s">
        <v>541</v>
      </c>
      <c r="D29" s="33" t="s">
        <v>540</v>
      </c>
      <c r="E29" s="96" t="s">
        <v>24</v>
      </c>
      <c r="F29" s="67">
        <v>140</v>
      </c>
      <c r="G29" s="68"/>
      <c r="H29" s="68">
        <f>F29*G29</f>
        <v>0</v>
      </c>
    </row>
    <row r="30" spans="2:17" ht="38.25">
      <c r="C30" s="96" t="s">
        <v>664</v>
      </c>
      <c r="D30" s="33" t="s">
        <v>684</v>
      </c>
      <c r="E30" s="96" t="s">
        <v>24</v>
      </c>
      <c r="F30" s="67">
        <v>25</v>
      </c>
      <c r="G30" s="68"/>
      <c r="H30" s="68">
        <f>F30*G30</f>
        <v>0</v>
      </c>
    </row>
    <row r="31" spans="2:17">
      <c r="C31" s="97" t="s">
        <v>539</v>
      </c>
      <c r="D31" s="36" t="s">
        <v>538</v>
      </c>
      <c r="E31" s="97" t="s">
        <v>24</v>
      </c>
      <c r="F31" s="70">
        <v>20</v>
      </c>
      <c r="G31" s="55"/>
      <c r="H31" s="55">
        <f>F31*G31</f>
        <v>0</v>
      </c>
    </row>
    <row r="32" spans="2:17">
      <c r="G32" s="50" t="s">
        <v>2</v>
      </c>
      <c r="H32" s="50">
        <f>SUM(H28:H31)</f>
        <v>0</v>
      </c>
    </row>
    <row r="33" spans="2:8">
      <c r="G33" s="50"/>
      <c r="H33" s="50"/>
    </row>
    <row r="34" spans="2:8">
      <c r="G34" s="50"/>
      <c r="H34" s="50"/>
    </row>
    <row r="35" spans="2:8">
      <c r="B35" s="77" t="s">
        <v>537</v>
      </c>
      <c r="G35" s="74"/>
      <c r="H35" s="74"/>
    </row>
    <row r="36" spans="2:8" ht="25.5">
      <c r="C36" s="97" t="s">
        <v>536</v>
      </c>
      <c r="D36" s="69" t="s">
        <v>535</v>
      </c>
      <c r="E36" s="97" t="s">
        <v>19</v>
      </c>
      <c r="F36" s="70">
        <v>40</v>
      </c>
      <c r="G36" s="71"/>
      <c r="H36" s="71">
        <f>F36*G36</f>
        <v>0</v>
      </c>
    </row>
    <row r="37" spans="2:8">
      <c r="G37" s="72" t="s">
        <v>2</v>
      </c>
      <c r="H37" s="72">
        <f>SUM(H36:H36)</f>
        <v>0</v>
      </c>
    </row>
    <row r="38" spans="2:8">
      <c r="G38" s="72"/>
      <c r="H38" s="72"/>
    </row>
    <row r="39" spans="2:8">
      <c r="G39" s="72"/>
      <c r="H39" s="72"/>
    </row>
    <row r="40" spans="2:8">
      <c r="B40" s="77" t="s">
        <v>534</v>
      </c>
      <c r="G40" s="74"/>
      <c r="H40" s="74"/>
    </row>
    <row r="41" spans="2:8" ht="76.5">
      <c r="C41" s="96" t="s">
        <v>533</v>
      </c>
      <c r="D41" s="75" t="s">
        <v>532</v>
      </c>
      <c r="E41" s="96" t="s">
        <v>24</v>
      </c>
      <c r="F41" s="67">
        <v>60</v>
      </c>
      <c r="G41" s="76"/>
      <c r="H41" s="76">
        <f>F41*G41</f>
        <v>0</v>
      </c>
    </row>
    <row r="42" spans="2:8" ht="38.25">
      <c r="C42" s="97" t="s">
        <v>531</v>
      </c>
      <c r="D42" s="69" t="s">
        <v>530</v>
      </c>
      <c r="E42" s="97" t="s">
        <v>24</v>
      </c>
      <c r="F42" s="70">
        <v>7</v>
      </c>
      <c r="G42" s="71"/>
      <c r="H42" s="71">
        <f>F42*G42</f>
        <v>0</v>
      </c>
    </row>
    <row r="43" spans="2:8">
      <c r="G43" s="72" t="s">
        <v>2</v>
      </c>
      <c r="H43" s="72">
        <f>SUM(H41:H42)</f>
        <v>0</v>
      </c>
    </row>
    <row r="44" spans="2:8">
      <c r="G44" s="72"/>
      <c r="H44" s="72"/>
    </row>
    <row r="45" spans="2:8">
      <c r="G45" s="72"/>
      <c r="H45" s="72"/>
    </row>
    <row r="46" spans="2:8">
      <c r="B46" s="77" t="s">
        <v>529</v>
      </c>
    </row>
    <row r="47" spans="2:8" ht="25.5">
      <c r="C47" s="96" t="s">
        <v>528</v>
      </c>
      <c r="D47" s="75" t="s">
        <v>527</v>
      </c>
      <c r="E47" s="96" t="s">
        <v>19</v>
      </c>
      <c r="F47" s="67">
        <v>20</v>
      </c>
      <c r="G47" s="76"/>
      <c r="H47" s="76">
        <f>F47*G47</f>
        <v>0</v>
      </c>
    </row>
    <row r="48" spans="2:8" ht="51">
      <c r="C48" s="97" t="s">
        <v>526</v>
      </c>
      <c r="D48" s="69" t="s">
        <v>525</v>
      </c>
      <c r="E48" s="97" t="s">
        <v>24</v>
      </c>
      <c r="F48" s="70">
        <v>52</v>
      </c>
      <c r="G48" s="71"/>
      <c r="H48" s="71">
        <f>F48*G48</f>
        <v>0</v>
      </c>
    </row>
    <row r="49" spans="2:8">
      <c r="G49" s="72" t="s">
        <v>2</v>
      </c>
      <c r="H49" s="72">
        <f>SUM(H47:H48)</f>
        <v>0</v>
      </c>
    </row>
    <row r="50" spans="2:8">
      <c r="G50" s="72"/>
      <c r="H50" s="72"/>
    </row>
    <row r="51" spans="2:8">
      <c r="G51" s="72"/>
      <c r="H51" s="72"/>
    </row>
    <row r="52" spans="2:8">
      <c r="B52" s="77" t="s">
        <v>524</v>
      </c>
    </row>
    <row r="53" spans="2:8">
      <c r="C53" s="96" t="s">
        <v>211</v>
      </c>
      <c r="D53" s="75" t="s">
        <v>75</v>
      </c>
      <c r="E53" s="96" t="s">
        <v>29</v>
      </c>
      <c r="F53" s="67">
        <v>155</v>
      </c>
      <c r="G53" s="76"/>
      <c r="H53" s="76">
        <f>F53*G53</f>
        <v>0</v>
      </c>
    </row>
    <row r="54" spans="2:8" ht="25.5">
      <c r="C54" s="96" t="s">
        <v>523</v>
      </c>
      <c r="D54" s="75" t="s">
        <v>522</v>
      </c>
      <c r="E54" s="96" t="s">
        <v>29</v>
      </c>
      <c r="F54" s="67">
        <v>110</v>
      </c>
      <c r="G54" s="76"/>
      <c r="H54" s="76">
        <f>F54*G54</f>
        <v>0</v>
      </c>
    </row>
    <row r="55" spans="2:8">
      <c r="C55" s="97" t="s">
        <v>521</v>
      </c>
      <c r="D55" s="69" t="s">
        <v>520</v>
      </c>
      <c r="E55" s="97" t="s">
        <v>29</v>
      </c>
      <c r="F55" s="70">
        <v>155</v>
      </c>
      <c r="G55" s="71"/>
      <c r="H55" s="71">
        <f>F55*G55</f>
        <v>0</v>
      </c>
    </row>
    <row r="56" spans="2:8">
      <c r="G56" s="72" t="s">
        <v>2</v>
      </c>
      <c r="H56" s="72">
        <f>SUM(H53:H55)</f>
        <v>0</v>
      </c>
    </row>
    <row r="57" spans="2:8">
      <c r="G57" s="72"/>
      <c r="H57" s="72"/>
    </row>
    <row r="58" spans="2:8">
      <c r="G58" s="72"/>
      <c r="H58" s="72"/>
    </row>
    <row r="59" spans="2:8">
      <c r="B59" s="77" t="s">
        <v>519</v>
      </c>
    </row>
    <row r="60" spans="2:8">
      <c r="B60" s="77" t="s">
        <v>518</v>
      </c>
    </row>
    <row r="61" spans="2:8">
      <c r="C61" s="96" t="s">
        <v>517</v>
      </c>
      <c r="D61" s="75" t="s">
        <v>516</v>
      </c>
      <c r="E61" s="96" t="s">
        <v>19</v>
      </c>
      <c r="F61" s="67">
        <v>12</v>
      </c>
      <c r="G61" s="76"/>
      <c r="H61" s="76">
        <f t="shared" ref="H61:H67" si="0">F61*G61</f>
        <v>0</v>
      </c>
    </row>
    <row r="62" spans="2:8" ht="51">
      <c r="C62" s="96" t="s">
        <v>515</v>
      </c>
      <c r="D62" s="75" t="s">
        <v>581</v>
      </c>
      <c r="E62" s="96" t="s">
        <v>19</v>
      </c>
      <c r="F62" s="67">
        <v>47</v>
      </c>
      <c r="G62" s="76"/>
      <c r="H62" s="76">
        <f t="shared" si="0"/>
        <v>0</v>
      </c>
    </row>
    <row r="63" spans="2:8" ht="38.25">
      <c r="C63" s="96" t="s">
        <v>511</v>
      </c>
      <c r="D63" s="75" t="s">
        <v>580</v>
      </c>
      <c r="E63" s="96" t="s">
        <v>19</v>
      </c>
      <c r="F63" s="67">
        <v>15</v>
      </c>
      <c r="G63" s="76"/>
      <c r="H63" s="76">
        <f t="shared" si="0"/>
        <v>0</v>
      </c>
    </row>
    <row r="64" spans="2:8">
      <c r="C64" s="96" t="s">
        <v>507</v>
      </c>
      <c r="D64" s="75" t="s">
        <v>506</v>
      </c>
      <c r="E64" s="96" t="s">
        <v>19</v>
      </c>
      <c r="F64" s="67">
        <v>45</v>
      </c>
      <c r="G64" s="76"/>
      <c r="H64" s="76">
        <f t="shared" si="0"/>
        <v>0</v>
      </c>
    </row>
    <row r="65" spans="2:8" ht="25.5">
      <c r="C65" s="96" t="s">
        <v>579</v>
      </c>
      <c r="D65" s="75" t="s">
        <v>578</v>
      </c>
      <c r="E65" s="96" t="s">
        <v>19</v>
      </c>
      <c r="F65" s="67">
        <v>22</v>
      </c>
      <c r="G65" s="76"/>
      <c r="H65" s="76">
        <f t="shared" si="0"/>
        <v>0</v>
      </c>
    </row>
    <row r="66" spans="2:8" ht="38.25">
      <c r="C66" s="96" t="s">
        <v>501</v>
      </c>
      <c r="D66" s="75" t="s">
        <v>500</v>
      </c>
      <c r="E66" s="96" t="s">
        <v>19</v>
      </c>
      <c r="F66" s="67">
        <v>23</v>
      </c>
      <c r="G66" s="76"/>
      <c r="H66" s="76">
        <f t="shared" si="0"/>
        <v>0</v>
      </c>
    </row>
    <row r="67" spans="2:8" ht="25.5">
      <c r="C67" s="97" t="s">
        <v>577</v>
      </c>
      <c r="D67" s="69" t="s">
        <v>576</v>
      </c>
      <c r="E67" s="97" t="s">
        <v>19</v>
      </c>
      <c r="F67" s="70">
        <v>4</v>
      </c>
      <c r="G67" s="71"/>
      <c r="H67" s="71">
        <f t="shared" si="0"/>
        <v>0</v>
      </c>
    </row>
    <row r="68" spans="2:8">
      <c r="G68" s="72" t="s">
        <v>2</v>
      </c>
      <c r="H68" s="72">
        <f>SUM(H61:H67)</f>
        <v>0</v>
      </c>
    </row>
    <row r="69" spans="2:8">
      <c r="G69" s="72"/>
      <c r="H69" s="72"/>
    </row>
    <row r="70" spans="2:8">
      <c r="G70" s="72"/>
      <c r="H70" s="72"/>
    </row>
    <row r="71" spans="2:8">
      <c r="B71" s="77" t="s">
        <v>499</v>
      </c>
    </row>
    <row r="72" spans="2:8" ht="51">
      <c r="C72" s="96" t="s">
        <v>498</v>
      </c>
      <c r="D72" s="75" t="s">
        <v>497</v>
      </c>
      <c r="E72" s="96" t="s">
        <v>401</v>
      </c>
      <c r="F72" s="67">
        <v>6400</v>
      </c>
      <c r="G72" s="76"/>
      <c r="H72" s="76">
        <f>F72*G72</f>
        <v>0</v>
      </c>
    </row>
    <row r="73" spans="2:8" ht="51">
      <c r="C73" s="97" t="s">
        <v>496</v>
      </c>
      <c r="D73" s="69" t="s">
        <v>495</v>
      </c>
      <c r="E73" s="97" t="s">
        <v>401</v>
      </c>
      <c r="F73" s="70">
        <v>1600</v>
      </c>
      <c r="G73" s="71"/>
      <c r="H73" s="71">
        <f>F73*G73</f>
        <v>0</v>
      </c>
    </row>
    <row r="74" spans="2:8">
      <c r="G74" s="72" t="s">
        <v>2</v>
      </c>
      <c r="H74" s="72">
        <f>SUM(H72:H73)</f>
        <v>0</v>
      </c>
    </row>
    <row r="75" spans="2:8">
      <c r="G75" s="72"/>
      <c r="H75" s="72"/>
    </row>
    <row r="76" spans="2:8">
      <c r="G76" s="72"/>
      <c r="H76" s="72"/>
    </row>
    <row r="77" spans="2:8">
      <c r="B77" s="77" t="s">
        <v>494</v>
      </c>
    </row>
    <row r="78" spans="2:8" ht="25.5">
      <c r="C78" s="96" t="s">
        <v>493</v>
      </c>
      <c r="D78" s="75" t="s">
        <v>492</v>
      </c>
      <c r="E78" s="96" t="s">
        <v>24</v>
      </c>
      <c r="F78" s="67">
        <v>2</v>
      </c>
      <c r="G78" s="76"/>
      <c r="H78" s="76">
        <f>F78*G78</f>
        <v>0</v>
      </c>
    </row>
    <row r="79" spans="2:8" ht="63.75">
      <c r="C79" s="96" t="s">
        <v>491</v>
      </c>
      <c r="D79" s="75" t="s">
        <v>490</v>
      </c>
      <c r="E79" s="96" t="s">
        <v>24</v>
      </c>
      <c r="F79" s="67">
        <v>11</v>
      </c>
      <c r="G79" s="76"/>
      <c r="H79" s="76">
        <f>F79*G79</f>
        <v>0</v>
      </c>
    </row>
    <row r="80" spans="2:8" ht="38.25">
      <c r="C80" s="96" t="s">
        <v>489</v>
      </c>
      <c r="D80" s="75" t="s">
        <v>488</v>
      </c>
      <c r="E80" s="96" t="s">
        <v>24</v>
      </c>
      <c r="F80" s="67">
        <v>7</v>
      </c>
      <c r="G80" s="76"/>
      <c r="H80" s="76">
        <f>F80*G80</f>
        <v>0</v>
      </c>
    </row>
    <row r="81" spans="2:8" ht="51">
      <c r="C81" s="97" t="s">
        <v>487</v>
      </c>
      <c r="D81" s="69" t="s">
        <v>486</v>
      </c>
      <c r="E81" s="97" t="s">
        <v>24</v>
      </c>
      <c r="F81" s="70">
        <v>4</v>
      </c>
      <c r="G81" s="71"/>
      <c r="H81" s="71">
        <f>F81*G81</f>
        <v>0</v>
      </c>
    </row>
    <row r="82" spans="2:8">
      <c r="G82" s="72" t="s">
        <v>2</v>
      </c>
      <c r="H82" s="72">
        <f>SUM(H78:H81)</f>
        <v>0</v>
      </c>
    </row>
    <row r="83" spans="2:8">
      <c r="G83" s="72"/>
      <c r="H83" s="72"/>
    </row>
    <row r="84" spans="2:8">
      <c r="G84" s="72"/>
      <c r="H84" s="72"/>
    </row>
    <row r="85" spans="2:8">
      <c r="B85" s="77" t="s">
        <v>485</v>
      </c>
    </row>
    <row r="86" spans="2:8" ht="63.75">
      <c r="C86" s="96" t="s">
        <v>187</v>
      </c>
      <c r="D86" s="75" t="s">
        <v>484</v>
      </c>
      <c r="E86" s="96" t="s">
        <v>20</v>
      </c>
      <c r="F86" s="67">
        <v>24</v>
      </c>
      <c r="G86" s="76"/>
      <c r="H86" s="76">
        <f>F86*G86</f>
        <v>0</v>
      </c>
    </row>
    <row r="87" spans="2:8" ht="25.5">
      <c r="C87" s="97" t="s">
        <v>483</v>
      </c>
      <c r="D87" s="69" t="s">
        <v>482</v>
      </c>
      <c r="E87" s="97" t="s">
        <v>15</v>
      </c>
      <c r="F87" s="70">
        <v>6</v>
      </c>
      <c r="G87" s="71"/>
      <c r="H87" s="71">
        <f>F87*G87</f>
        <v>0</v>
      </c>
    </row>
    <row r="88" spans="2:8">
      <c r="G88" s="72" t="s">
        <v>2</v>
      </c>
      <c r="H88" s="72">
        <f>SUM(H86:H87)</f>
        <v>0</v>
      </c>
    </row>
    <row r="89" spans="2:8">
      <c r="G89" s="72"/>
      <c r="H89" s="72"/>
    </row>
    <row r="90" spans="2:8">
      <c r="G90" s="72"/>
      <c r="H90" s="72"/>
    </row>
    <row r="91" spans="2:8">
      <c r="B91" s="77" t="s">
        <v>481</v>
      </c>
    </row>
    <row r="92" spans="2:8" ht="114.75">
      <c r="C92" s="96" t="s">
        <v>480</v>
      </c>
      <c r="D92" s="75" t="s">
        <v>479</v>
      </c>
      <c r="E92" s="96" t="s">
        <v>19</v>
      </c>
      <c r="F92" s="67">
        <v>26</v>
      </c>
      <c r="G92" s="76"/>
      <c r="H92" s="76">
        <f>F92*G92</f>
        <v>0</v>
      </c>
    </row>
    <row r="93" spans="2:8" ht="63.75">
      <c r="C93" s="97" t="s">
        <v>478</v>
      </c>
      <c r="D93" s="69" t="s">
        <v>477</v>
      </c>
      <c r="E93" s="97" t="s">
        <v>20</v>
      </c>
      <c r="F93" s="70">
        <v>23</v>
      </c>
      <c r="G93" s="71"/>
      <c r="H93" s="71">
        <f>F93*G93</f>
        <v>0</v>
      </c>
    </row>
    <row r="94" spans="2:8">
      <c r="G94" s="72" t="s">
        <v>2</v>
      </c>
      <c r="H94" s="72">
        <f>SUM(H92:H93)</f>
        <v>0</v>
      </c>
    </row>
    <row r="95" spans="2:8">
      <c r="G95" s="72"/>
      <c r="H95" s="72"/>
    </row>
    <row r="96" spans="2:8">
      <c r="G96" s="72"/>
      <c r="H96" s="72"/>
    </row>
    <row r="97" spans="2:8">
      <c r="B97" s="77" t="s">
        <v>570</v>
      </c>
    </row>
    <row r="98" spans="2:8">
      <c r="B98" s="77" t="s">
        <v>569</v>
      </c>
    </row>
    <row r="99" spans="2:8" ht="38.25">
      <c r="C99" s="97" t="s">
        <v>471</v>
      </c>
      <c r="D99" s="69" t="s">
        <v>470</v>
      </c>
      <c r="E99" s="97" t="s">
        <v>19</v>
      </c>
      <c r="F99" s="70">
        <v>22</v>
      </c>
      <c r="G99" s="71"/>
      <c r="H99" s="71">
        <f>F99*G99</f>
        <v>0</v>
      </c>
    </row>
    <row r="100" spans="2:8">
      <c r="G100" s="72" t="s">
        <v>2</v>
      </c>
      <c r="H100" s="72">
        <f>SUM(H99:H99)</f>
        <v>0</v>
      </c>
    </row>
    <row r="101" spans="2:8">
      <c r="G101" s="72"/>
      <c r="H101" s="72"/>
    </row>
    <row r="102" spans="2:8">
      <c r="G102" s="72"/>
      <c r="H102" s="72"/>
    </row>
    <row r="103" spans="2:8">
      <c r="B103" s="77" t="s">
        <v>568</v>
      </c>
    </row>
    <row r="104" spans="2:8">
      <c r="B104" s="77" t="s">
        <v>567</v>
      </c>
    </row>
    <row r="105" spans="2:8" ht="63.75">
      <c r="C105" s="96" t="s">
        <v>37</v>
      </c>
      <c r="D105" s="75" t="s">
        <v>467</v>
      </c>
      <c r="E105" s="96" t="s">
        <v>39</v>
      </c>
      <c r="F105" s="67">
        <v>25</v>
      </c>
      <c r="G105" s="76">
        <v>45</v>
      </c>
      <c r="H105" s="76">
        <f>F105*G105</f>
        <v>1125</v>
      </c>
    </row>
    <row r="106" spans="2:8">
      <c r="C106" s="96" t="s">
        <v>40</v>
      </c>
      <c r="D106" s="75" t="s">
        <v>683</v>
      </c>
      <c r="E106" s="96" t="s">
        <v>15</v>
      </c>
      <c r="F106" s="67">
        <v>4</v>
      </c>
      <c r="G106" s="76">
        <v>45</v>
      </c>
      <c r="H106" s="76">
        <f>F106*G106</f>
        <v>180</v>
      </c>
    </row>
    <row r="107" spans="2:8" ht="25.5">
      <c r="C107" s="96" t="s">
        <v>51</v>
      </c>
      <c r="D107" s="75" t="s">
        <v>52</v>
      </c>
      <c r="E107" s="96" t="s">
        <v>15</v>
      </c>
      <c r="F107" s="67">
        <v>1</v>
      </c>
      <c r="G107" s="76"/>
      <c r="H107" s="76">
        <f>F107*G107</f>
        <v>0</v>
      </c>
    </row>
    <row r="108" spans="2:8" ht="25.5">
      <c r="C108" s="97" t="s">
        <v>42</v>
      </c>
      <c r="D108" s="69" t="s">
        <v>43</v>
      </c>
      <c r="E108" s="97" t="s">
        <v>15</v>
      </c>
      <c r="F108" s="70">
        <v>1</v>
      </c>
      <c r="G108" s="71"/>
      <c r="H108" s="71">
        <f>F108*G108</f>
        <v>0</v>
      </c>
    </row>
    <row r="109" spans="2:8">
      <c r="G109" s="72" t="s">
        <v>2</v>
      </c>
      <c r="H109" s="72">
        <f>SUM(H105:H108)</f>
        <v>1305</v>
      </c>
    </row>
    <row r="110" spans="2:8">
      <c r="G110" s="72"/>
      <c r="H110" s="72"/>
    </row>
    <row r="111" spans="2:8">
      <c r="G111" s="72"/>
      <c r="H111" s="72"/>
    </row>
  </sheetData>
  <mergeCells count="1">
    <mergeCell ref="B1:E1"/>
  </mergeCells>
  <pageMargins left="1.1811023622047245" right="0.39370078740157483" top="0.59055118110236227" bottom="0.59055118110236227" header="0" footer="0.19685039370078741"/>
  <pageSetup paperSize="9" scale="67" orientation="portrait" r:id="rId1"/>
  <headerFooter alignWithMargins="0">
    <oddFooter>&amp;C&amp;"Swis721 Cn BT,Roman"Stran &amp;P od &amp;N</oddFooter>
  </headerFooter>
  <rowBreaks count="2" manualBreakCount="2">
    <brk id="51" max="7" man="1"/>
    <brk id="9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Zeros="0" view="pageBreakPreview" zoomScaleNormal="100" zoomScaleSheetLayoutView="100" workbookViewId="0"/>
  </sheetViews>
  <sheetFormatPr defaultRowHeight="12.75"/>
  <cols>
    <col min="1" max="1" width="4.7109375" style="42" customWidth="1"/>
    <col min="2" max="2" width="55.7109375" style="43" customWidth="1"/>
    <col min="3" max="3" width="11.7109375" style="46" customWidth="1"/>
    <col min="4" max="4" width="12.7109375" style="43" customWidth="1"/>
    <col min="5" max="5" width="3" style="44" customWidth="1"/>
    <col min="6" max="7" width="3" style="45" bestFit="1" customWidth="1"/>
    <col min="8" max="11" width="3" style="47" bestFit="1" customWidth="1"/>
    <col min="12" max="22" width="3" style="48" bestFit="1" customWidth="1"/>
    <col min="23" max="16384" width="9.140625" style="49"/>
  </cols>
  <sheetData>
    <row r="1" spans="2:6" ht="15">
      <c r="B1" s="213" t="s">
        <v>95</v>
      </c>
      <c r="C1" s="213"/>
      <c r="D1" s="51"/>
      <c r="E1" s="52"/>
      <c r="F1" s="52"/>
    </row>
    <row r="2" spans="2:6" ht="15">
      <c r="B2" s="105" t="s">
        <v>350</v>
      </c>
      <c r="C2" s="105"/>
      <c r="D2" s="51"/>
      <c r="E2" s="52"/>
      <c r="F2" s="52"/>
    </row>
    <row r="4" spans="2:6">
      <c r="B4" s="92" t="s">
        <v>0</v>
      </c>
      <c r="C4" s="93"/>
    </row>
    <row r="5" spans="2:6">
      <c r="B5" s="94" t="s">
        <v>1</v>
      </c>
      <c r="C5" s="95" t="s">
        <v>2</v>
      </c>
    </row>
    <row r="6" spans="2:6">
      <c r="B6" s="96" t="s">
        <v>349</v>
      </c>
      <c r="C6" s="104">
        <f>'2_1A KA_Popis del'!H8+'2_1A KA_Popis del'!H15+'2_1A KA_Popis del'!H21+'2_1A KA_Popis del'!H28</f>
        <v>135</v>
      </c>
    </row>
    <row r="7" spans="2:6">
      <c r="B7" s="96" t="s">
        <v>3</v>
      </c>
      <c r="C7" s="104">
        <f>'2_1A KA_Popis del'!H8</f>
        <v>0</v>
      </c>
      <c r="E7" s="45"/>
    </row>
    <row r="8" spans="2:6">
      <c r="B8" s="96" t="s">
        <v>348</v>
      </c>
      <c r="C8" s="104">
        <f>'2_1A KA_Popis del'!H15</f>
        <v>0</v>
      </c>
    </row>
    <row r="9" spans="2:6">
      <c r="B9" s="97" t="s">
        <v>347</v>
      </c>
      <c r="C9" s="103">
        <f>'2_1A KA_Popis del'!H21</f>
        <v>135</v>
      </c>
    </row>
    <row r="10" spans="2:6">
      <c r="B10" s="98"/>
    </row>
    <row r="11" spans="2:6">
      <c r="B11" s="99"/>
      <c r="C11" s="93"/>
    </row>
    <row r="12" spans="2:6">
      <c r="B12" s="57" t="s">
        <v>88</v>
      </c>
      <c r="C12" s="95" t="s">
        <v>2</v>
      </c>
    </row>
    <row r="13" spans="2:6">
      <c r="C13" s="103">
        <f>C6</f>
        <v>135</v>
      </c>
    </row>
  </sheetData>
  <mergeCells count="1">
    <mergeCell ref="B1:C1"/>
  </mergeCells>
  <pageMargins left="1.1811023622047245" right="0.39370078740157483" top="0.59055118110236227" bottom="0.59055118110236227" header="0" footer="0.19685039370078741"/>
  <pageSetup paperSize="9" scale="85" orientation="portrait" r:id="rId1"/>
  <headerFooter>
    <oddFooter>&amp;C&amp;"Swis721 Cn BT,Roman"Stran &amp;P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Zeros="0" view="pageBreakPreview" zoomScaleNormal="85" zoomScaleSheetLayoutView="100" workbookViewId="0">
      <selection activeCell="H15" sqref="H15"/>
    </sheetView>
  </sheetViews>
  <sheetFormatPr defaultRowHeight="12.75"/>
  <cols>
    <col min="1" max="1" width="2.7109375" style="49" customWidth="1"/>
    <col min="2" max="2" width="15.7109375" style="87" customWidth="1"/>
    <col min="3" max="3" width="9.7109375" style="87" customWidth="1"/>
    <col min="4" max="4" width="40.7109375" style="88" customWidth="1"/>
    <col min="5" max="5" width="7.7109375" style="87" customWidth="1"/>
    <col min="6" max="6" width="10.7109375" style="89" customWidth="1"/>
    <col min="7" max="8" width="20.7109375" style="90" customWidth="1"/>
    <col min="9" max="244" width="9.140625" style="49"/>
    <col min="245" max="245" width="15.7109375" style="49" customWidth="1"/>
    <col min="246" max="246" width="9.5703125" style="49" customWidth="1"/>
    <col min="247" max="247" width="10.7109375" style="49" customWidth="1"/>
    <col min="248" max="248" width="15.7109375" style="49" customWidth="1"/>
    <col min="249" max="249" width="12.7109375" style="49" customWidth="1"/>
    <col min="250" max="250" width="10.85546875" style="49" customWidth="1"/>
    <col min="251" max="251" width="20.7109375" style="49" customWidth="1"/>
    <col min="252" max="252" width="24.7109375" style="49" customWidth="1"/>
    <col min="253" max="254" width="60.7109375" style="49" customWidth="1"/>
    <col min="255" max="256" width="45.7109375" style="49" customWidth="1"/>
    <col min="257" max="261" width="0" style="49" hidden="1" customWidth="1"/>
    <col min="262" max="500" width="9.140625" style="49"/>
    <col min="501" max="501" width="15.7109375" style="49" customWidth="1"/>
    <col min="502" max="502" width="9.5703125" style="49" customWidth="1"/>
    <col min="503" max="503" width="10.7109375" style="49" customWidth="1"/>
    <col min="504" max="504" width="15.7109375" style="49" customWidth="1"/>
    <col min="505" max="505" width="12.7109375" style="49" customWidth="1"/>
    <col min="506" max="506" width="10.85546875" style="49" customWidth="1"/>
    <col min="507" max="507" width="20.7109375" style="49" customWidth="1"/>
    <col min="508" max="508" width="24.7109375" style="49" customWidth="1"/>
    <col min="509" max="510" width="60.7109375" style="49" customWidth="1"/>
    <col min="511" max="512" width="45.7109375" style="49" customWidth="1"/>
    <col min="513" max="517" width="0" style="49" hidden="1" customWidth="1"/>
    <col min="518" max="756" width="9.140625" style="49"/>
    <col min="757" max="757" width="15.7109375" style="49" customWidth="1"/>
    <col min="758" max="758" width="9.5703125" style="49" customWidth="1"/>
    <col min="759" max="759" width="10.7109375" style="49" customWidth="1"/>
    <col min="760" max="760" width="15.7109375" style="49" customWidth="1"/>
    <col min="761" max="761" width="12.7109375" style="49" customWidth="1"/>
    <col min="762" max="762" width="10.85546875" style="49" customWidth="1"/>
    <col min="763" max="763" width="20.7109375" style="49" customWidth="1"/>
    <col min="764" max="764" width="24.7109375" style="49" customWidth="1"/>
    <col min="765" max="766" width="60.7109375" style="49" customWidth="1"/>
    <col min="767" max="768" width="45.7109375" style="49" customWidth="1"/>
    <col min="769" max="773" width="0" style="49" hidden="1" customWidth="1"/>
    <col min="774" max="1012" width="9.140625" style="49"/>
    <col min="1013" max="1013" width="15.7109375" style="49" customWidth="1"/>
    <col min="1014" max="1014" width="9.5703125" style="49" customWidth="1"/>
    <col min="1015" max="1015" width="10.7109375" style="49" customWidth="1"/>
    <col min="1016" max="1016" width="15.7109375" style="49" customWidth="1"/>
    <col min="1017" max="1017" width="12.7109375" style="49" customWidth="1"/>
    <col min="1018" max="1018" width="10.85546875" style="49" customWidth="1"/>
    <col min="1019" max="1019" width="20.7109375" style="49" customWidth="1"/>
    <col min="1020" max="1020" width="24.7109375" style="49" customWidth="1"/>
    <col min="1021" max="1022" width="60.7109375" style="49" customWidth="1"/>
    <col min="1023" max="1024" width="45.7109375" style="49" customWidth="1"/>
    <col min="1025" max="1029" width="0" style="49" hidden="1" customWidth="1"/>
    <col min="1030" max="1268" width="9.140625" style="49"/>
    <col min="1269" max="1269" width="15.7109375" style="49" customWidth="1"/>
    <col min="1270" max="1270" width="9.5703125" style="49" customWidth="1"/>
    <col min="1271" max="1271" width="10.7109375" style="49" customWidth="1"/>
    <col min="1272" max="1272" width="15.7109375" style="49" customWidth="1"/>
    <col min="1273" max="1273" width="12.7109375" style="49" customWidth="1"/>
    <col min="1274" max="1274" width="10.85546875" style="49" customWidth="1"/>
    <col min="1275" max="1275" width="20.7109375" style="49" customWidth="1"/>
    <col min="1276" max="1276" width="24.7109375" style="49" customWidth="1"/>
    <col min="1277" max="1278" width="60.7109375" style="49" customWidth="1"/>
    <col min="1279" max="1280" width="45.7109375" style="49" customWidth="1"/>
    <col min="1281" max="1285" width="0" style="49" hidden="1" customWidth="1"/>
    <col min="1286" max="1524" width="9.140625" style="49"/>
    <col min="1525" max="1525" width="15.7109375" style="49" customWidth="1"/>
    <col min="1526" max="1526" width="9.5703125" style="49" customWidth="1"/>
    <col min="1527" max="1527" width="10.7109375" style="49" customWidth="1"/>
    <col min="1528" max="1528" width="15.7109375" style="49" customWidth="1"/>
    <col min="1529" max="1529" width="12.7109375" style="49" customWidth="1"/>
    <col min="1530" max="1530" width="10.85546875" style="49" customWidth="1"/>
    <col min="1531" max="1531" width="20.7109375" style="49" customWidth="1"/>
    <col min="1532" max="1532" width="24.7109375" style="49" customWidth="1"/>
    <col min="1533" max="1534" width="60.7109375" style="49" customWidth="1"/>
    <col min="1535" max="1536" width="45.7109375" style="49" customWidth="1"/>
    <col min="1537" max="1541" width="0" style="49" hidden="1" customWidth="1"/>
    <col min="1542" max="1780" width="9.140625" style="49"/>
    <col min="1781" max="1781" width="15.7109375" style="49" customWidth="1"/>
    <col min="1782" max="1782" width="9.5703125" style="49" customWidth="1"/>
    <col min="1783" max="1783" width="10.7109375" style="49" customWidth="1"/>
    <col min="1784" max="1784" width="15.7109375" style="49" customWidth="1"/>
    <col min="1785" max="1785" width="12.7109375" style="49" customWidth="1"/>
    <col min="1786" max="1786" width="10.85546875" style="49" customWidth="1"/>
    <col min="1787" max="1787" width="20.7109375" style="49" customWidth="1"/>
    <col min="1788" max="1788" width="24.7109375" style="49" customWidth="1"/>
    <col min="1789" max="1790" width="60.7109375" style="49" customWidth="1"/>
    <col min="1791" max="1792" width="45.7109375" style="49" customWidth="1"/>
    <col min="1793" max="1797" width="0" style="49" hidden="1" customWidth="1"/>
    <col min="1798" max="2036" width="9.140625" style="49"/>
    <col min="2037" max="2037" width="15.7109375" style="49" customWidth="1"/>
    <col min="2038" max="2038" width="9.5703125" style="49" customWidth="1"/>
    <col min="2039" max="2039" width="10.7109375" style="49" customWidth="1"/>
    <col min="2040" max="2040" width="15.7109375" style="49" customWidth="1"/>
    <col min="2041" max="2041" width="12.7109375" style="49" customWidth="1"/>
    <col min="2042" max="2042" width="10.85546875" style="49" customWidth="1"/>
    <col min="2043" max="2043" width="20.7109375" style="49" customWidth="1"/>
    <col min="2044" max="2044" width="24.7109375" style="49" customWidth="1"/>
    <col min="2045" max="2046" width="60.7109375" style="49" customWidth="1"/>
    <col min="2047" max="2048" width="45.7109375" style="49" customWidth="1"/>
    <col min="2049" max="2053" width="0" style="49" hidden="1" customWidth="1"/>
    <col min="2054" max="2292" width="9.140625" style="49"/>
    <col min="2293" max="2293" width="15.7109375" style="49" customWidth="1"/>
    <col min="2294" max="2294" width="9.5703125" style="49" customWidth="1"/>
    <col min="2295" max="2295" width="10.7109375" style="49" customWidth="1"/>
    <col min="2296" max="2296" width="15.7109375" style="49" customWidth="1"/>
    <col min="2297" max="2297" width="12.7109375" style="49" customWidth="1"/>
    <col min="2298" max="2298" width="10.85546875" style="49" customWidth="1"/>
    <col min="2299" max="2299" width="20.7109375" style="49" customWidth="1"/>
    <col min="2300" max="2300" width="24.7109375" style="49" customWidth="1"/>
    <col min="2301" max="2302" width="60.7109375" style="49" customWidth="1"/>
    <col min="2303" max="2304" width="45.7109375" style="49" customWidth="1"/>
    <col min="2305" max="2309" width="0" style="49" hidden="1" customWidth="1"/>
    <col min="2310" max="2548" width="9.140625" style="49"/>
    <col min="2549" max="2549" width="15.7109375" style="49" customWidth="1"/>
    <col min="2550" max="2550" width="9.5703125" style="49" customWidth="1"/>
    <col min="2551" max="2551" width="10.7109375" style="49" customWidth="1"/>
    <col min="2552" max="2552" width="15.7109375" style="49" customWidth="1"/>
    <col min="2553" max="2553" width="12.7109375" style="49" customWidth="1"/>
    <col min="2554" max="2554" width="10.85546875" style="49" customWidth="1"/>
    <col min="2555" max="2555" width="20.7109375" style="49" customWidth="1"/>
    <col min="2556" max="2556" width="24.7109375" style="49" customWidth="1"/>
    <col min="2557" max="2558" width="60.7109375" style="49" customWidth="1"/>
    <col min="2559" max="2560" width="45.7109375" style="49" customWidth="1"/>
    <col min="2561" max="2565" width="0" style="49" hidden="1" customWidth="1"/>
    <col min="2566" max="2804" width="9.140625" style="49"/>
    <col min="2805" max="2805" width="15.7109375" style="49" customWidth="1"/>
    <col min="2806" max="2806" width="9.5703125" style="49" customWidth="1"/>
    <col min="2807" max="2807" width="10.7109375" style="49" customWidth="1"/>
    <col min="2808" max="2808" width="15.7109375" style="49" customWidth="1"/>
    <col min="2809" max="2809" width="12.7109375" style="49" customWidth="1"/>
    <col min="2810" max="2810" width="10.85546875" style="49" customWidth="1"/>
    <col min="2811" max="2811" width="20.7109375" style="49" customWidth="1"/>
    <col min="2812" max="2812" width="24.7109375" style="49" customWidth="1"/>
    <col min="2813" max="2814" width="60.7109375" style="49" customWidth="1"/>
    <col min="2815" max="2816" width="45.7109375" style="49" customWidth="1"/>
    <col min="2817" max="2821" width="0" style="49" hidden="1" customWidth="1"/>
    <col min="2822" max="3060" width="9.140625" style="49"/>
    <col min="3061" max="3061" width="15.7109375" style="49" customWidth="1"/>
    <col min="3062" max="3062" width="9.5703125" style="49" customWidth="1"/>
    <col min="3063" max="3063" width="10.7109375" style="49" customWidth="1"/>
    <col min="3064" max="3064" width="15.7109375" style="49" customWidth="1"/>
    <col min="3065" max="3065" width="12.7109375" style="49" customWidth="1"/>
    <col min="3066" max="3066" width="10.85546875" style="49" customWidth="1"/>
    <col min="3067" max="3067" width="20.7109375" style="49" customWidth="1"/>
    <col min="3068" max="3068" width="24.7109375" style="49" customWidth="1"/>
    <col min="3069" max="3070" width="60.7109375" style="49" customWidth="1"/>
    <col min="3071" max="3072" width="45.7109375" style="49" customWidth="1"/>
    <col min="3073" max="3077" width="0" style="49" hidden="1" customWidth="1"/>
    <col min="3078" max="3316" width="9.140625" style="49"/>
    <col min="3317" max="3317" width="15.7109375" style="49" customWidth="1"/>
    <col min="3318" max="3318" width="9.5703125" style="49" customWidth="1"/>
    <col min="3319" max="3319" width="10.7109375" style="49" customWidth="1"/>
    <col min="3320" max="3320" width="15.7109375" style="49" customWidth="1"/>
    <col min="3321" max="3321" width="12.7109375" style="49" customWidth="1"/>
    <col min="3322" max="3322" width="10.85546875" style="49" customWidth="1"/>
    <col min="3323" max="3323" width="20.7109375" style="49" customWidth="1"/>
    <col min="3324" max="3324" width="24.7109375" style="49" customWidth="1"/>
    <col min="3325" max="3326" width="60.7109375" style="49" customWidth="1"/>
    <col min="3327" max="3328" width="45.7109375" style="49" customWidth="1"/>
    <col min="3329" max="3333" width="0" style="49" hidden="1" customWidth="1"/>
    <col min="3334" max="3572" width="9.140625" style="49"/>
    <col min="3573" max="3573" width="15.7109375" style="49" customWidth="1"/>
    <col min="3574" max="3574" width="9.5703125" style="49" customWidth="1"/>
    <col min="3575" max="3575" width="10.7109375" style="49" customWidth="1"/>
    <col min="3576" max="3576" width="15.7109375" style="49" customWidth="1"/>
    <col min="3577" max="3577" width="12.7109375" style="49" customWidth="1"/>
    <col min="3578" max="3578" width="10.85546875" style="49" customWidth="1"/>
    <col min="3579" max="3579" width="20.7109375" style="49" customWidth="1"/>
    <col min="3580" max="3580" width="24.7109375" style="49" customWidth="1"/>
    <col min="3581" max="3582" width="60.7109375" style="49" customWidth="1"/>
    <col min="3583" max="3584" width="45.7109375" style="49" customWidth="1"/>
    <col min="3585" max="3589" width="0" style="49" hidden="1" customWidth="1"/>
    <col min="3590" max="3828" width="9.140625" style="49"/>
    <col min="3829" max="3829" width="15.7109375" style="49" customWidth="1"/>
    <col min="3830" max="3830" width="9.5703125" style="49" customWidth="1"/>
    <col min="3831" max="3831" width="10.7109375" style="49" customWidth="1"/>
    <col min="3832" max="3832" width="15.7109375" style="49" customWidth="1"/>
    <col min="3833" max="3833" width="12.7109375" style="49" customWidth="1"/>
    <col min="3834" max="3834" width="10.85546875" style="49" customWidth="1"/>
    <col min="3835" max="3835" width="20.7109375" style="49" customWidth="1"/>
    <col min="3836" max="3836" width="24.7109375" style="49" customWidth="1"/>
    <col min="3837" max="3838" width="60.7109375" style="49" customWidth="1"/>
    <col min="3839" max="3840" width="45.7109375" style="49" customWidth="1"/>
    <col min="3841" max="3845" width="0" style="49" hidden="1" customWidth="1"/>
    <col min="3846" max="4084" width="9.140625" style="49"/>
    <col min="4085" max="4085" width="15.7109375" style="49" customWidth="1"/>
    <col min="4086" max="4086" width="9.5703125" style="49" customWidth="1"/>
    <col min="4087" max="4087" width="10.7109375" style="49" customWidth="1"/>
    <col min="4088" max="4088" width="15.7109375" style="49" customWidth="1"/>
    <col min="4089" max="4089" width="12.7109375" style="49" customWidth="1"/>
    <col min="4090" max="4090" width="10.85546875" style="49" customWidth="1"/>
    <col min="4091" max="4091" width="20.7109375" style="49" customWidth="1"/>
    <col min="4092" max="4092" width="24.7109375" style="49" customWidth="1"/>
    <col min="4093" max="4094" width="60.7109375" style="49" customWidth="1"/>
    <col min="4095" max="4096" width="45.7109375" style="49" customWidth="1"/>
    <col min="4097" max="4101" width="0" style="49" hidden="1" customWidth="1"/>
    <col min="4102" max="4340" width="9.140625" style="49"/>
    <col min="4341" max="4341" width="15.7109375" style="49" customWidth="1"/>
    <col min="4342" max="4342" width="9.5703125" style="49" customWidth="1"/>
    <col min="4343" max="4343" width="10.7109375" style="49" customWidth="1"/>
    <col min="4344" max="4344" width="15.7109375" style="49" customWidth="1"/>
    <col min="4345" max="4345" width="12.7109375" style="49" customWidth="1"/>
    <col min="4346" max="4346" width="10.85546875" style="49" customWidth="1"/>
    <col min="4347" max="4347" width="20.7109375" style="49" customWidth="1"/>
    <col min="4348" max="4348" width="24.7109375" style="49" customWidth="1"/>
    <col min="4349" max="4350" width="60.7109375" style="49" customWidth="1"/>
    <col min="4351" max="4352" width="45.7109375" style="49" customWidth="1"/>
    <col min="4353" max="4357" width="0" style="49" hidden="1" customWidth="1"/>
    <col min="4358" max="4596" width="9.140625" style="49"/>
    <col min="4597" max="4597" width="15.7109375" style="49" customWidth="1"/>
    <col min="4598" max="4598" width="9.5703125" style="49" customWidth="1"/>
    <col min="4599" max="4599" width="10.7109375" style="49" customWidth="1"/>
    <col min="4600" max="4600" width="15.7109375" style="49" customWidth="1"/>
    <col min="4601" max="4601" width="12.7109375" style="49" customWidth="1"/>
    <col min="4602" max="4602" width="10.85546875" style="49" customWidth="1"/>
    <col min="4603" max="4603" width="20.7109375" style="49" customWidth="1"/>
    <col min="4604" max="4604" width="24.7109375" style="49" customWidth="1"/>
    <col min="4605" max="4606" width="60.7109375" style="49" customWidth="1"/>
    <col min="4607" max="4608" width="45.7109375" style="49" customWidth="1"/>
    <col min="4609" max="4613" width="0" style="49" hidden="1" customWidth="1"/>
    <col min="4614" max="4852" width="9.140625" style="49"/>
    <col min="4853" max="4853" width="15.7109375" style="49" customWidth="1"/>
    <col min="4854" max="4854" width="9.5703125" style="49" customWidth="1"/>
    <col min="4855" max="4855" width="10.7109375" style="49" customWidth="1"/>
    <col min="4856" max="4856" width="15.7109375" style="49" customWidth="1"/>
    <col min="4857" max="4857" width="12.7109375" style="49" customWidth="1"/>
    <col min="4858" max="4858" width="10.85546875" style="49" customWidth="1"/>
    <col min="4859" max="4859" width="20.7109375" style="49" customWidth="1"/>
    <col min="4860" max="4860" width="24.7109375" style="49" customWidth="1"/>
    <col min="4861" max="4862" width="60.7109375" style="49" customWidth="1"/>
    <col min="4863" max="4864" width="45.7109375" style="49" customWidth="1"/>
    <col min="4865" max="4869" width="0" style="49" hidden="1" customWidth="1"/>
    <col min="4870" max="5108" width="9.140625" style="49"/>
    <col min="5109" max="5109" width="15.7109375" style="49" customWidth="1"/>
    <col min="5110" max="5110" width="9.5703125" style="49" customWidth="1"/>
    <col min="5111" max="5111" width="10.7109375" style="49" customWidth="1"/>
    <col min="5112" max="5112" width="15.7109375" style="49" customWidth="1"/>
    <col min="5113" max="5113" width="12.7109375" style="49" customWidth="1"/>
    <col min="5114" max="5114" width="10.85546875" style="49" customWidth="1"/>
    <col min="5115" max="5115" width="20.7109375" style="49" customWidth="1"/>
    <col min="5116" max="5116" width="24.7109375" style="49" customWidth="1"/>
    <col min="5117" max="5118" width="60.7109375" style="49" customWidth="1"/>
    <col min="5119" max="5120" width="45.7109375" style="49" customWidth="1"/>
    <col min="5121" max="5125" width="0" style="49" hidden="1" customWidth="1"/>
    <col min="5126" max="5364" width="9.140625" style="49"/>
    <col min="5365" max="5365" width="15.7109375" style="49" customWidth="1"/>
    <col min="5366" max="5366" width="9.5703125" style="49" customWidth="1"/>
    <col min="5367" max="5367" width="10.7109375" style="49" customWidth="1"/>
    <col min="5368" max="5368" width="15.7109375" style="49" customWidth="1"/>
    <col min="5369" max="5369" width="12.7109375" style="49" customWidth="1"/>
    <col min="5370" max="5370" width="10.85546875" style="49" customWidth="1"/>
    <col min="5371" max="5371" width="20.7109375" style="49" customWidth="1"/>
    <col min="5372" max="5372" width="24.7109375" style="49" customWidth="1"/>
    <col min="5373" max="5374" width="60.7109375" style="49" customWidth="1"/>
    <col min="5375" max="5376" width="45.7109375" style="49" customWidth="1"/>
    <col min="5377" max="5381" width="0" style="49" hidden="1" customWidth="1"/>
    <col min="5382" max="5620" width="9.140625" style="49"/>
    <col min="5621" max="5621" width="15.7109375" style="49" customWidth="1"/>
    <col min="5622" max="5622" width="9.5703125" style="49" customWidth="1"/>
    <col min="5623" max="5623" width="10.7109375" style="49" customWidth="1"/>
    <col min="5624" max="5624" width="15.7109375" style="49" customWidth="1"/>
    <col min="5625" max="5625" width="12.7109375" style="49" customWidth="1"/>
    <col min="5626" max="5626" width="10.85546875" style="49" customWidth="1"/>
    <col min="5627" max="5627" width="20.7109375" style="49" customWidth="1"/>
    <col min="5628" max="5628" width="24.7109375" style="49" customWidth="1"/>
    <col min="5629" max="5630" width="60.7109375" style="49" customWidth="1"/>
    <col min="5631" max="5632" width="45.7109375" style="49" customWidth="1"/>
    <col min="5633" max="5637" width="0" style="49" hidden="1" customWidth="1"/>
    <col min="5638" max="5876" width="9.140625" style="49"/>
    <col min="5877" max="5877" width="15.7109375" style="49" customWidth="1"/>
    <col min="5878" max="5878" width="9.5703125" style="49" customWidth="1"/>
    <col min="5879" max="5879" width="10.7109375" style="49" customWidth="1"/>
    <col min="5880" max="5880" width="15.7109375" style="49" customWidth="1"/>
    <col min="5881" max="5881" width="12.7109375" style="49" customWidth="1"/>
    <col min="5882" max="5882" width="10.85546875" style="49" customWidth="1"/>
    <col min="5883" max="5883" width="20.7109375" style="49" customWidth="1"/>
    <col min="5884" max="5884" width="24.7109375" style="49" customWidth="1"/>
    <col min="5885" max="5886" width="60.7109375" style="49" customWidth="1"/>
    <col min="5887" max="5888" width="45.7109375" style="49" customWidth="1"/>
    <col min="5889" max="5893" width="0" style="49" hidden="1" customWidth="1"/>
    <col min="5894" max="6132" width="9.140625" style="49"/>
    <col min="6133" max="6133" width="15.7109375" style="49" customWidth="1"/>
    <col min="6134" max="6134" width="9.5703125" style="49" customWidth="1"/>
    <col min="6135" max="6135" width="10.7109375" style="49" customWidth="1"/>
    <col min="6136" max="6136" width="15.7109375" style="49" customWidth="1"/>
    <col min="6137" max="6137" width="12.7109375" style="49" customWidth="1"/>
    <col min="6138" max="6138" width="10.85546875" style="49" customWidth="1"/>
    <col min="6139" max="6139" width="20.7109375" style="49" customWidth="1"/>
    <col min="6140" max="6140" width="24.7109375" style="49" customWidth="1"/>
    <col min="6141" max="6142" width="60.7109375" style="49" customWidth="1"/>
    <col min="6143" max="6144" width="45.7109375" style="49" customWidth="1"/>
    <col min="6145" max="6149" width="0" style="49" hidden="1" customWidth="1"/>
    <col min="6150" max="6388" width="9.140625" style="49"/>
    <col min="6389" max="6389" width="15.7109375" style="49" customWidth="1"/>
    <col min="6390" max="6390" width="9.5703125" style="49" customWidth="1"/>
    <col min="6391" max="6391" width="10.7109375" style="49" customWidth="1"/>
    <col min="6392" max="6392" width="15.7109375" style="49" customWidth="1"/>
    <col min="6393" max="6393" width="12.7109375" style="49" customWidth="1"/>
    <col min="6394" max="6394" width="10.85546875" style="49" customWidth="1"/>
    <col min="6395" max="6395" width="20.7109375" style="49" customWidth="1"/>
    <col min="6396" max="6396" width="24.7109375" style="49" customWidth="1"/>
    <col min="6397" max="6398" width="60.7109375" style="49" customWidth="1"/>
    <col min="6399" max="6400" width="45.7109375" style="49" customWidth="1"/>
    <col min="6401" max="6405" width="0" style="49" hidden="1" customWidth="1"/>
    <col min="6406" max="6644" width="9.140625" style="49"/>
    <col min="6645" max="6645" width="15.7109375" style="49" customWidth="1"/>
    <col min="6646" max="6646" width="9.5703125" style="49" customWidth="1"/>
    <col min="6647" max="6647" width="10.7109375" style="49" customWidth="1"/>
    <col min="6648" max="6648" width="15.7109375" style="49" customWidth="1"/>
    <col min="6649" max="6649" width="12.7109375" style="49" customWidth="1"/>
    <col min="6650" max="6650" width="10.85546875" style="49" customWidth="1"/>
    <col min="6651" max="6651" width="20.7109375" style="49" customWidth="1"/>
    <col min="6652" max="6652" width="24.7109375" style="49" customWidth="1"/>
    <col min="6653" max="6654" width="60.7109375" style="49" customWidth="1"/>
    <col min="6655" max="6656" width="45.7109375" style="49" customWidth="1"/>
    <col min="6657" max="6661" width="0" style="49" hidden="1" customWidth="1"/>
    <col min="6662" max="6900" width="9.140625" style="49"/>
    <col min="6901" max="6901" width="15.7109375" style="49" customWidth="1"/>
    <col min="6902" max="6902" width="9.5703125" style="49" customWidth="1"/>
    <col min="6903" max="6903" width="10.7109375" style="49" customWidth="1"/>
    <col min="6904" max="6904" width="15.7109375" style="49" customWidth="1"/>
    <col min="6905" max="6905" width="12.7109375" style="49" customWidth="1"/>
    <col min="6906" max="6906" width="10.85546875" style="49" customWidth="1"/>
    <col min="6907" max="6907" width="20.7109375" style="49" customWidth="1"/>
    <col min="6908" max="6908" width="24.7109375" style="49" customWidth="1"/>
    <col min="6909" max="6910" width="60.7109375" style="49" customWidth="1"/>
    <col min="6911" max="6912" width="45.7109375" style="49" customWidth="1"/>
    <col min="6913" max="6917" width="0" style="49" hidden="1" customWidth="1"/>
    <col min="6918" max="7156" width="9.140625" style="49"/>
    <col min="7157" max="7157" width="15.7109375" style="49" customWidth="1"/>
    <col min="7158" max="7158" width="9.5703125" style="49" customWidth="1"/>
    <col min="7159" max="7159" width="10.7109375" style="49" customWidth="1"/>
    <col min="7160" max="7160" width="15.7109375" style="49" customWidth="1"/>
    <col min="7161" max="7161" width="12.7109375" style="49" customWidth="1"/>
    <col min="7162" max="7162" width="10.85546875" style="49" customWidth="1"/>
    <col min="7163" max="7163" width="20.7109375" style="49" customWidth="1"/>
    <col min="7164" max="7164" width="24.7109375" style="49" customWidth="1"/>
    <col min="7165" max="7166" width="60.7109375" style="49" customWidth="1"/>
    <col min="7167" max="7168" width="45.7109375" style="49" customWidth="1"/>
    <col min="7169" max="7173" width="0" style="49" hidden="1" customWidth="1"/>
    <col min="7174" max="7412" width="9.140625" style="49"/>
    <col min="7413" max="7413" width="15.7109375" style="49" customWidth="1"/>
    <col min="7414" max="7414" width="9.5703125" style="49" customWidth="1"/>
    <col min="7415" max="7415" width="10.7109375" style="49" customWidth="1"/>
    <col min="7416" max="7416" width="15.7109375" style="49" customWidth="1"/>
    <col min="7417" max="7417" width="12.7109375" style="49" customWidth="1"/>
    <col min="7418" max="7418" width="10.85546875" style="49" customWidth="1"/>
    <col min="7419" max="7419" width="20.7109375" style="49" customWidth="1"/>
    <col min="7420" max="7420" width="24.7109375" style="49" customWidth="1"/>
    <col min="7421" max="7422" width="60.7109375" style="49" customWidth="1"/>
    <col min="7423" max="7424" width="45.7109375" style="49" customWidth="1"/>
    <col min="7425" max="7429" width="0" style="49" hidden="1" customWidth="1"/>
    <col min="7430" max="7668" width="9.140625" style="49"/>
    <col min="7669" max="7669" width="15.7109375" style="49" customWidth="1"/>
    <col min="7670" max="7670" width="9.5703125" style="49" customWidth="1"/>
    <col min="7671" max="7671" width="10.7109375" style="49" customWidth="1"/>
    <col min="7672" max="7672" width="15.7109375" style="49" customWidth="1"/>
    <col min="7673" max="7673" width="12.7109375" style="49" customWidth="1"/>
    <col min="7674" max="7674" width="10.85546875" style="49" customWidth="1"/>
    <col min="7675" max="7675" width="20.7109375" style="49" customWidth="1"/>
    <col min="7676" max="7676" width="24.7109375" style="49" customWidth="1"/>
    <col min="7677" max="7678" width="60.7109375" style="49" customWidth="1"/>
    <col min="7679" max="7680" width="45.7109375" style="49" customWidth="1"/>
    <col min="7681" max="7685" width="0" style="49" hidden="1" customWidth="1"/>
    <col min="7686" max="7924" width="9.140625" style="49"/>
    <col min="7925" max="7925" width="15.7109375" style="49" customWidth="1"/>
    <col min="7926" max="7926" width="9.5703125" style="49" customWidth="1"/>
    <col min="7927" max="7927" width="10.7109375" style="49" customWidth="1"/>
    <col min="7928" max="7928" width="15.7109375" style="49" customWidth="1"/>
    <col min="7929" max="7929" width="12.7109375" style="49" customWidth="1"/>
    <col min="7930" max="7930" width="10.85546875" style="49" customWidth="1"/>
    <col min="7931" max="7931" width="20.7109375" style="49" customWidth="1"/>
    <col min="7932" max="7932" width="24.7109375" style="49" customWidth="1"/>
    <col min="7933" max="7934" width="60.7109375" style="49" customWidth="1"/>
    <col min="7935" max="7936" width="45.7109375" style="49" customWidth="1"/>
    <col min="7937" max="7941" width="0" style="49" hidden="1" customWidth="1"/>
    <col min="7942" max="8180" width="9.140625" style="49"/>
    <col min="8181" max="8181" width="15.7109375" style="49" customWidth="1"/>
    <col min="8182" max="8182" width="9.5703125" style="49" customWidth="1"/>
    <col min="8183" max="8183" width="10.7109375" style="49" customWidth="1"/>
    <col min="8184" max="8184" width="15.7109375" style="49" customWidth="1"/>
    <col min="8185" max="8185" width="12.7109375" style="49" customWidth="1"/>
    <col min="8186" max="8186" width="10.85546875" style="49" customWidth="1"/>
    <col min="8187" max="8187" width="20.7109375" style="49" customWidth="1"/>
    <col min="8188" max="8188" width="24.7109375" style="49" customWidth="1"/>
    <col min="8189" max="8190" width="60.7109375" style="49" customWidth="1"/>
    <col min="8191" max="8192" width="45.7109375" style="49" customWidth="1"/>
    <col min="8193" max="8197" width="0" style="49" hidden="1" customWidth="1"/>
    <col min="8198" max="8436" width="9.140625" style="49"/>
    <col min="8437" max="8437" width="15.7109375" style="49" customWidth="1"/>
    <col min="8438" max="8438" width="9.5703125" style="49" customWidth="1"/>
    <col min="8439" max="8439" width="10.7109375" style="49" customWidth="1"/>
    <col min="8440" max="8440" width="15.7109375" style="49" customWidth="1"/>
    <col min="8441" max="8441" width="12.7109375" style="49" customWidth="1"/>
    <col min="8442" max="8442" width="10.85546875" style="49" customWidth="1"/>
    <col min="8443" max="8443" width="20.7109375" style="49" customWidth="1"/>
    <col min="8444" max="8444" width="24.7109375" style="49" customWidth="1"/>
    <col min="8445" max="8446" width="60.7109375" style="49" customWidth="1"/>
    <col min="8447" max="8448" width="45.7109375" style="49" customWidth="1"/>
    <col min="8449" max="8453" width="0" style="49" hidden="1" customWidth="1"/>
    <col min="8454" max="8692" width="9.140625" style="49"/>
    <col min="8693" max="8693" width="15.7109375" style="49" customWidth="1"/>
    <col min="8694" max="8694" width="9.5703125" style="49" customWidth="1"/>
    <col min="8695" max="8695" width="10.7109375" style="49" customWidth="1"/>
    <col min="8696" max="8696" width="15.7109375" style="49" customWidth="1"/>
    <col min="8697" max="8697" width="12.7109375" style="49" customWidth="1"/>
    <col min="8698" max="8698" width="10.85546875" style="49" customWidth="1"/>
    <col min="8699" max="8699" width="20.7109375" style="49" customWidth="1"/>
    <col min="8700" max="8700" width="24.7109375" style="49" customWidth="1"/>
    <col min="8701" max="8702" width="60.7109375" style="49" customWidth="1"/>
    <col min="8703" max="8704" width="45.7109375" style="49" customWidth="1"/>
    <col min="8705" max="8709" width="0" style="49" hidden="1" customWidth="1"/>
    <col min="8710" max="8948" width="9.140625" style="49"/>
    <col min="8949" max="8949" width="15.7109375" style="49" customWidth="1"/>
    <col min="8950" max="8950" width="9.5703125" style="49" customWidth="1"/>
    <col min="8951" max="8951" width="10.7109375" style="49" customWidth="1"/>
    <col min="8952" max="8952" width="15.7109375" style="49" customWidth="1"/>
    <col min="8953" max="8953" width="12.7109375" style="49" customWidth="1"/>
    <col min="8954" max="8954" width="10.85546875" style="49" customWidth="1"/>
    <col min="8955" max="8955" width="20.7109375" style="49" customWidth="1"/>
    <col min="8956" max="8956" width="24.7109375" style="49" customWidth="1"/>
    <col min="8957" max="8958" width="60.7109375" style="49" customWidth="1"/>
    <col min="8959" max="8960" width="45.7109375" style="49" customWidth="1"/>
    <col min="8961" max="8965" width="0" style="49" hidden="1" customWidth="1"/>
    <col min="8966" max="9204" width="9.140625" style="49"/>
    <col min="9205" max="9205" width="15.7109375" style="49" customWidth="1"/>
    <col min="9206" max="9206" width="9.5703125" style="49" customWidth="1"/>
    <col min="9207" max="9207" width="10.7109375" style="49" customWidth="1"/>
    <col min="9208" max="9208" width="15.7109375" style="49" customWidth="1"/>
    <col min="9209" max="9209" width="12.7109375" style="49" customWidth="1"/>
    <col min="9210" max="9210" width="10.85546875" style="49" customWidth="1"/>
    <col min="9211" max="9211" width="20.7109375" style="49" customWidth="1"/>
    <col min="9212" max="9212" width="24.7109375" style="49" customWidth="1"/>
    <col min="9213" max="9214" width="60.7109375" style="49" customWidth="1"/>
    <col min="9215" max="9216" width="45.7109375" style="49" customWidth="1"/>
    <col min="9217" max="9221" width="0" style="49" hidden="1" customWidth="1"/>
    <col min="9222" max="9460" width="9.140625" style="49"/>
    <col min="9461" max="9461" width="15.7109375" style="49" customWidth="1"/>
    <col min="9462" max="9462" width="9.5703125" style="49" customWidth="1"/>
    <col min="9463" max="9463" width="10.7109375" style="49" customWidth="1"/>
    <col min="9464" max="9464" width="15.7109375" style="49" customWidth="1"/>
    <col min="9465" max="9465" width="12.7109375" style="49" customWidth="1"/>
    <col min="9466" max="9466" width="10.85546875" style="49" customWidth="1"/>
    <col min="9467" max="9467" width="20.7109375" style="49" customWidth="1"/>
    <col min="9468" max="9468" width="24.7109375" style="49" customWidth="1"/>
    <col min="9469" max="9470" width="60.7109375" style="49" customWidth="1"/>
    <col min="9471" max="9472" width="45.7109375" style="49" customWidth="1"/>
    <col min="9473" max="9477" width="0" style="49" hidden="1" customWidth="1"/>
    <col min="9478" max="9716" width="9.140625" style="49"/>
    <col min="9717" max="9717" width="15.7109375" style="49" customWidth="1"/>
    <col min="9718" max="9718" width="9.5703125" style="49" customWidth="1"/>
    <col min="9719" max="9719" width="10.7109375" style="49" customWidth="1"/>
    <col min="9720" max="9720" width="15.7109375" style="49" customWidth="1"/>
    <col min="9721" max="9721" width="12.7109375" style="49" customWidth="1"/>
    <col min="9722" max="9722" width="10.85546875" style="49" customWidth="1"/>
    <col min="9723" max="9723" width="20.7109375" style="49" customWidth="1"/>
    <col min="9724" max="9724" width="24.7109375" style="49" customWidth="1"/>
    <col min="9725" max="9726" width="60.7109375" style="49" customWidth="1"/>
    <col min="9727" max="9728" width="45.7109375" style="49" customWidth="1"/>
    <col min="9729" max="9733" width="0" style="49" hidden="1" customWidth="1"/>
    <col min="9734" max="9972" width="9.140625" style="49"/>
    <col min="9973" max="9973" width="15.7109375" style="49" customWidth="1"/>
    <col min="9974" max="9974" width="9.5703125" style="49" customWidth="1"/>
    <col min="9975" max="9975" width="10.7109375" style="49" customWidth="1"/>
    <col min="9976" max="9976" width="15.7109375" style="49" customWidth="1"/>
    <col min="9977" max="9977" width="12.7109375" style="49" customWidth="1"/>
    <col min="9978" max="9978" width="10.85546875" style="49" customWidth="1"/>
    <col min="9979" max="9979" width="20.7109375" style="49" customWidth="1"/>
    <col min="9980" max="9980" width="24.7109375" style="49" customWidth="1"/>
    <col min="9981" max="9982" width="60.7109375" style="49" customWidth="1"/>
    <col min="9983" max="9984" width="45.7109375" style="49" customWidth="1"/>
    <col min="9985" max="9989" width="0" style="49" hidden="1" customWidth="1"/>
    <col min="9990" max="10228" width="9.140625" style="49"/>
    <col min="10229" max="10229" width="15.7109375" style="49" customWidth="1"/>
    <col min="10230" max="10230" width="9.5703125" style="49" customWidth="1"/>
    <col min="10231" max="10231" width="10.7109375" style="49" customWidth="1"/>
    <col min="10232" max="10232" width="15.7109375" style="49" customWidth="1"/>
    <col min="10233" max="10233" width="12.7109375" style="49" customWidth="1"/>
    <col min="10234" max="10234" width="10.85546875" style="49" customWidth="1"/>
    <col min="10235" max="10235" width="20.7109375" style="49" customWidth="1"/>
    <col min="10236" max="10236" width="24.7109375" style="49" customWidth="1"/>
    <col min="10237" max="10238" width="60.7109375" style="49" customWidth="1"/>
    <col min="10239" max="10240" width="45.7109375" style="49" customWidth="1"/>
    <col min="10241" max="10245" width="0" style="49" hidden="1" customWidth="1"/>
    <col min="10246" max="10484" width="9.140625" style="49"/>
    <col min="10485" max="10485" width="15.7109375" style="49" customWidth="1"/>
    <col min="10486" max="10486" width="9.5703125" style="49" customWidth="1"/>
    <col min="10487" max="10487" width="10.7109375" style="49" customWidth="1"/>
    <col min="10488" max="10488" width="15.7109375" style="49" customWidth="1"/>
    <col min="10489" max="10489" width="12.7109375" style="49" customWidth="1"/>
    <col min="10490" max="10490" width="10.85546875" style="49" customWidth="1"/>
    <col min="10491" max="10491" width="20.7109375" style="49" customWidth="1"/>
    <col min="10492" max="10492" width="24.7109375" style="49" customWidth="1"/>
    <col min="10493" max="10494" width="60.7109375" style="49" customWidth="1"/>
    <col min="10495" max="10496" width="45.7109375" style="49" customWidth="1"/>
    <col min="10497" max="10501" width="0" style="49" hidden="1" customWidth="1"/>
    <col min="10502" max="10740" width="9.140625" style="49"/>
    <col min="10741" max="10741" width="15.7109375" style="49" customWidth="1"/>
    <col min="10742" max="10742" width="9.5703125" style="49" customWidth="1"/>
    <col min="10743" max="10743" width="10.7109375" style="49" customWidth="1"/>
    <col min="10744" max="10744" width="15.7109375" style="49" customWidth="1"/>
    <col min="10745" max="10745" width="12.7109375" style="49" customWidth="1"/>
    <col min="10746" max="10746" width="10.85546875" style="49" customWidth="1"/>
    <col min="10747" max="10747" width="20.7109375" style="49" customWidth="1"/>
    <col min="10748" max="10748" width="24.7109375" style="49" customWidth="1"/>
    <col min="10749" max="10750" width="60.7109375" style="49" customWidth="1"/>
    <col min="10751" max="10752" width="45.7109375" style="49" customWidth="1"/>
    <col min="10753" max="10757" width="0" style="49" hidden="1" customWidth="1"/>
    <col min="10758" max="10996" width="9.140625" style="49"/>
    <col min="10997" max="10997" width="15.7109375" style="49" customWidth="1"/>
    <col min="10998" max="10998" width="9.5703125" style="49" customWidth="1"/>
    <col min="10999" max="10999" width="10.7109375" style="49" customWidth="1"/>
    <col min="11000" max="11000" width="15.7109375" style="49" customWidth="1"/>
    <col min="11001" max="11001" width="12.7109375" style="49" customWidth="1"/>
    <col min="11002" max="11002" width="10.85546875" style="49" customWidth="1"/>
    <col min="11003" max="11003" width="20.7109375" style="49" customWidth="1"/>
    <col min="11004" max="11004" width="24.7109375" style="49" customWidth="1"/>
    <col min="11005" max="11006" width="60.7109375" style="49" customWidth="1"/>
    <col min="11007" max="11008" width="45.7109375" style="49" customWidth="1"/>
    <col min="11009" max="11013" width="0" style="49" hidden="1" customWidth="1"/>
    <col min="11014" max="11252" width="9.140625" style="49"/>
    <col min="11253" max="11253" width="15.7109375" style="49" customWidth="1"/>
    <col min="11254" max="11254" width="9.5703125" style="49" customWidth="1"/>
    <col min="11255" max="11255" width="10.7109375" style="49" customWidth="1"/>
    <col min="11256" max="11256" width="15.7109375" style="49" customWidth="1"/>
    <col min="11257" max="11257" width="12.7109375" style="49" customWidth="1"/>
    <col min="11258" max="11258" width="10.85546875" style="49" customWidth="1"/>
    <col min="11259" max="11259" width="20.7109375" style="49" customWidth="1"/>
    <col min="11260" max="11260" width="24.7109375" style="49" customWidth="1"/>
    <col min="11261" max="11262" width="60.7109375" style="49" customWidth="1"/>
    <col min="11263" max="11264" width="45.7109375" style="49" customWidth="1"/>
    <col min="11265" max="11269" width="0" style="49" hidden="1" customWidth="1"/>
    <col min="11270" max="11508" width="9.140625" style="49"/>
    <col min="11509" max="11509" width="15.7109375" style="49" customWidth="1"/>
    <col min="11510" max="11510" width="9.5703125" style="49" customWidth="1"/>
    <col min="11511" max="11511" width="10.7109375" style="49" customWidth="1"/>
    <col min="11512" max="11512" width="15.7109375" style="49" customWidth="1"/>
    <col min="11513" max="11513" width="12.7109375" style="49" customWidth="1"/>
    <col min="11514" max="11514" width="10.85546875" style="49" customWidth="1"/>
    <col min="11515" max="11515" width="20.7109375" style="49" customWidth="1"/>
    <col min="11516" max="11516" width="24.7109375" style="49" customWidth="1"/>
    <col min="11517" max="11518" width="60.7109375" style="49" customWidth="1"/>
    <col min="11519" max="11520" width="45.7109375" style="49" customWidth="1"/>
    <col min="11521" max="11525" width="0" style="49" hidden="1" customWidth="1"/>
    <col min="11526" max="11764" width="9.140625" style="49"/>
    <col min="11765" max="11765" width="15.7109375" style="49" customWidth="1"/>
    <col min="11766" max="11766" width="9.5703125" style="49" customWidth="1"/>
    <col min="11767" max="11767" width="10.7109375" style="49" customWidth="1"/>
    <col min="11768" max="11768" width="15.7109375" style="49" customWidth="1"/>
    <col min="11769" max="11769" width="12.7109375" style="49" customWidth="1"/>
    <col min="11770" max="11770" width="10.85546875" style="49" customWidth="1"/>
    <col min="11771" max="11771" width="20.7109375" style="49" customWidth="1"/>
    <col min="11772" max="11772" width="24.7109375" style="49" customWidth="1"/>
    <col min="11773" max="11774" width="60.7109375" style="49" customWidth="1"/>
    <col min="11775" max="11776" width="45.7109375" style="49" customWidth="1"/>
    <col min="11777" max="11781" width="0" style="49" hidden="1" customWidth="1"/>
    <col min="11782" max="12020" width="9.140625" style="49"/>
    <col min="12021" max="12021" width="15.7109375" style="49" customWidth="1"/>
    <col min="12022" max="12022" width="9.5703125" style="49" customWidth="1"/>
    <col min="12023" max="12023" width="10.7109375" style="49" customWidth="1"/>
    <col min="12024" max="12024" width="15.7109375" style="49" customWidth="1"/>
    <col min="12025" max="12025" width="12.7109375" style="49" customWidth="1"/>
    <col min="12026" max="12026" width="10.85546875" style="49" customWidth="1"/>
    <col min="12027" max="12027" width="20.7109375" style="49" customWidth="1"/>
    <col min="12028" max="12028" width="24.7109375" style="49" customWidth="1"/>
    <col min="12029" max="12030" width="60.7109375" style="49" customWidth="1"/>
    <col min="12031" max="12032" width="45.7109375" style="49" customWidth="1"/>
    <col min="12033" max="12037" width="0" style="49" hidden="1" customWidth="1"/>
    <col min="12038" max="12276" width="9.140625" style="49"/>
    <col min="12277" max="12277" width="15.7109375" style="49" customWidth="1"/>
    <col min="12278" max="12278" width="9.5703125" style="49" customWidth="1"/>
    <col min="12279" max="12279" width="10.7109375" style="49" customWidth="1"/>
    <col min="12280" max="12280" width="15.7109375" style="49" customWidth="1"/>
    <col min="12281" max="12281" width="12.7109375" style="49" customWidth="1"/>
    <col min="12282" max="12282" width="10.85546875" style="49" customWidth="1"/>
    <col min="12283" max="12283" width="20.7109375" style="49" customWidth="1"/>
    <col min="12284" max="12284" width="24.7109375" style="49" customWidth="1"/>
    <col min="12285" max="12286" width="60.7109375" style="49" customWidth="1"/>
    <col min="12287" max="12288" width="45.7109375" style="49" customWidth="1"/>
    <col min="12289" max="12293" width="0" style="49" hidden="1" customWidth="1"/>
    <col min="12294" max="12532" width="9.140625" style="49"/>
    <col min="12533" max="12533" width="15.7109375" style="49" customWidth="1"/>
    <col min="12534" max="12534" width="9.5703125" style="49" customWidth="1"/>
    <col min="12535" max="12535" width="10.7109375" style="49" customWidth="1"/>
    <col min="12536" max="12536" width="15.7109375" style="49" customWidth="1"/>
    <col min="12537" max="12537" width="12.7109375" style="49" customWidth="1"/>
    <col min="12538" max="12538" width="10.85546875" style="49" customWidth="1"/>
    <col min="12539" max="12539" width="20.7109375" style="49" customWidth="1"/>
    <col min="12540" max="12540" width="24.7109375" style="49" customWidth="1"/>
    <col min="12541" max="12542" width="60.7109375" style="49" customWidth="1"/>
    <col min="12543" max="12544" width="45.7109375" style="49" customWidth="1"/>
    <col min="12545" max="12549" width="0" style="49" hidden="1" customWidth="1"/>
    <col min="12550" max="12788" width="9.140625" style="49"/>
    <col min="12789" max="12789" width="15.7109375" style="49" customWidth="1"/>
    <col min="12790" max="12790" width="9.5703125" style="49" customWidth="1"/>
    <col min="12791" max="12791" width="10.7109375" style="49" customWidth="1"/>
    <col min="12792" max="12792" width="15.7109375" style="49" customWidth="1"/>
    <col min="12793" max="12793" width="12.7109375" style="49" customWidth="1"/>
    <col min="12794" max="12794" width="10.85546875" style="49" customWidth="1"/>
    <col min="12795" max="12795" width="20.7109375" style="49" customWidth="1"/>
    <col min="12796" max="12796" width="24.7109375" style="49" customWidth="1"/>
    <col min="12797" max="12798" width="60.7109375" style="49" customWidth="1"/>
    <col min="12799" max="12800" width="45.7109375" style="49" customWidth="1"/>
    <col min="12801" max="12805" width="0" style="49" hidden="1" customWidth="1"/>
    <col min="12806" max="13044" width="9.140625" style="49"/>
    <col min="13045" max="13045" width="15.7109375" style="49" customWidth="1"/>
    <col min="13046" max="13046" width="9.5703125" style="49" customWidth="1"/>
    <col min="13047" max="13047" width="10.7109375" style="49" customWidth="1"/>
    <col min="13048" max="13048" width="15.7109375" style="49" customWidth="1"/>
    <col min="13049" max="13049" width="12.7109375" style="49" customWidth="1"/>
    <col min="13050" max="13050" width="10.85546875" style="49" customWidth="1"/>
    <col min="13051" max="13051" width="20.7109375" style="49" customWidth="1"/>
    <col min="13052" max="13052" width="24.7109375" style="49" customWidth="1"/>
    <col min="13053" max="13054" width="60.7109375" style="49" customWidth="1"/>
    <col min="13055" max="13056" width="45.7109375" style="49" customWidth="1"/>
    <col min="13057" max="13061" width="0" style="49" hidden="1" customWidth="1"/>
    <col min="13062" max="13300" width="9.140625" style="49"/>
    <col min="13301" max="13301" width="15.7109375" style="49" customWidth="1"/>
    <col min="13302" max="13302" width="9.5703125" style="49" customWidth="1"/>
    <col min="13303" max="13303" width="10.7109375" style="49" customWidth="1"/>
    <col min="13304" max="13304" width="15.7109375" style="49" customWidth="1"/>
    <col min="13305" max="13305" width="12.7109375" style="49" customWidth="1"/>
    <col min="13306" max="13306" width="10.85546875" style="49" customWidth="1"/>
    <col min="13307" max="13307" width="20.7109375" style="49" customWidth="1"/>
    <col min="13308" max="13308" width="24.7109375" style="49" customWidth="1"/>
    <col min="13309" max="13310" width="60.7109375" style="49" customWidth="1"/>
    <col min="13311" max="13312" width="45.7109375" style="49" customWidth="1"/>
    <col min="13313" max="13317" width="0" style="49" hidden="1" customWidth="1"/>
    <col min="13318" max="13556" width="9.140625" style="49"/>
    <col min="13557" max="13557" width="15.7109375" style="49" customWidth="1"/>
    <col min="13558" max="13558" width="9.5703125" style="49" customWidth="1"/>
    <col min="13559" max="13559" width="10.7109375" style="49" customWidth="1"/>
    <col min="13560" max="13560" width="15.7109375" style="49" customWidth="1"/>
    <col min="13561" max="13561" width="12.7109375" style="49" customWidth="1"/>
    <col min="13562" max="13562" width="10.85546875" style="49" customWidth="1"/>
    <col min="13563" max="13563" width="20.7109375" style="49" customWidth="1"/>
    <col min="13564" max="13564" width="24.7109375" style="49" customWidth="1"/>
    <col min="13565" max="13566" width="60.7109375" style="49" customWidth="1"/>
    <col min="13567" max="13568" width="45.7109375" style="49" customWidth="1"/>
    <col min="13569" max="13573" width="0" style="49" hidden="1" customWidth="1"/>
    <col min="13574" max="13812" width="9.140625" style="49"/>
    <col min="13813" max="13813" width="15.7109375" style="49" customWidth="1"/>
    <col min="13814" max="13814" width="9.5703125" style="49" customWidth="1"/>
    <col min="13815" max="13815" width="10.7109375" style="49" customWidth="1"/>
    <col min="13816" max="13816" width="15.7109375" style="49" customWidth="1"/>
    <col min="13817" max="13817" width="12.7109375" style="49" customWidth="1"/>
    <col min="13818" max="13818" width="10.85546875" style="49" customWidth="1"/>
    <col min="13819" max="13819" width="20.7109375" style="49" customWidth="1"/>
    <col min="13820" max="13820" width="24.7109375" style="49" customWidth="1"/>
    <col min="13821" max="13822" width="60.7109375" style="49" customWidth="1"/>
    <col min="13823" max="13824" width="45.7109375" style="49" customWidth="1"/>
    <col min="13825" max="13829" width="0" style="49" hidden="1" customWidth="1"/>
    <col min="13830" max="14068" width="9.140625" style="49"/>
    <col min="14069" max="14069" width="15.7109375" style="49" customWidth="1"/>
    <col min="14070" max="14070" width="9.5703125" style="49" customWidth="1"/>
    <col min="14071" max="14071" width="10.7109375" style="49" customWidth="1"/>
    <col min="14072" max="14072" width="15.7109375" style="49" customWidth="1"/>
    <col min="14073" max="14073" width="12.7109375" style="49" customWidth="1"/>
    <col min="14074" max="14074" width="10.85546875" style="49" customWidth="1"/>
    <col min="14075" max="14075" width="20.7109375" style="49" customWidth="1"/>
    <col min="14076" max="14076" width="24.7109375" style="49" customWidth="1"/>
    <col min="14077" max="14078" width="60.7109375" style="49" customWidth="1"/>
    <col min="14079" max="14080" width="45.7109375" style="49" customWidth="1"/>
    <col min="14081" max="14085" width="0" style="49" hidden="1" customWidth="1"/>
    <col min="14086" max="14324" width="9.140625" style="49"/>
    <col min="14325" max="14325" width="15.7109375" style="49" customWidth="1"/>
    <col min="14326" max="14326" width="9.5703125" style="49" customWidth="1"/>
    <col min="14327" max="14327" width="10.7109375" style="49" customWidth="1"/>
    <col min="14328" max="14328" width="15.7109375" style="49" customWidth="1"/>
    <col min="14329" max="14329" width="12.7109375" style="49" customWidth="1"/>
    <col min="14330" max="14330" width="10.85546875" style="49" customWidth="1"/>
    <col min="14331" max="14331" width="20.7109375" style="49" customWidth="1"/>
    <col min="14332" max="14332" width="24.7109375" style="49" customWidth="1"/>
    <col min="14333" max="14334" width="60.7109375" style="49" customWidth="1"/>
    <col min="14335" max="14336" width="45.7109375" style="49" customWidth="1"/>
    <col min="14337" max="14341" width="0" style="49" hidden="1" customWidth="1"/>
    <col min="14342" max="14580" width="9.140625" style="49"/>
    <col min="14581" max="14581" width="15.7109375" style="49" customWidth="1"/>
    <col min="14582" max="14582" width="9.5703125" style="49" customWidth="1"/>
    <col min="14583" max="14583" width="10.7109375" style="49" customWidth="1"/>
    <col min="14584" max="14584" width="15.7109375" style="49" customWidth="1"/>
    <col min="14585" max="14585" width="12.7109375" style="49" customWidth="1"/>
    <col min="14586" max="14586" width="10.85546875" style="49" customWidth="1"/>
    <col min="14587" max="14587" width="20.7109375" style="49" customWidth="1"/>
    <col min="14588" max="14588" width="24.7109375" style="49" customWidth="1"/>
    <col min="14589" max="14590" width="60.7109375" style="49" customWidth="1"/>
    <col min="14591" max="14592" width="45.7109375" style="49" customWidth="1"/>
    <col min="14593" max="14597" width="0" style="49" hidden="1" customWidth="1"/>
    <col min="14598" max="14836" width="9.140625" style="49"/>
    <col min="14837" max="14837" width="15.7109375" style="49" customWidth="1"/>
    <col min="14838" max="14838" width="9.5703125" style="49" customWidth="1"/>
    <col min="14839" max="14839" width="10.7109375" style="49" customWidth="1"/>
    <col min="14840" max="14840" width="15.7109375" style="49" customWidth="1"/>
    <col min="14841" max="14841" width="12.7109375" style="49" customWidth="1"/>
    <col min="14842" max="14842" width="10.85546875" style="49" customWidth="1"/>
    <col min="14843" max="14843" width="20.7109375" style="49" customWidth="1"/>
    <col min="14844" max="14844" width="24.7109375" style="49" customWidth="1"/>
    <col min="14845" max="14846" width="60.7109375" style="49" customWidth="1"/>
    <col min="14847" max="14848" width="45.7109375" style="49" customWidth="1"/>
    <col min="14849" max="14853" width="0" style="49" hidden="1" customWidth="1"/>
    <col min="14854" max="15092" width="9.140625" style="49"/>
    <col min="15093" max="15093" width="15.7109375" style="49" customWidth="1"/>
    <col min="15094" max="15094" width="9.5703125" style="49" customWidth="1"/>
    <col min="15095" max="15095" width="10.7109375" style="49" customWidth="1"/>
    <col min="15096" max="15096" width="15.7109375" style="49" customWidth="1"/>
    <col min="15097" max="15097" width="12.7109375" style="49" customWidth="1"/>
    <col min="15098" max="15098" width="10.85546875" style="49" customWidth="1"/>
    <col min="15099" max="15099" width="20.7109375" style="49" customWidth="1"/>
    <col min="15100" max="15100" width="24.7109375" style="49" customWidth="1"/>
    <col min="15101" max="15102" width="60.7109375" style="49" customWidth="1"/>
    <col min="15103" max="15104" width="45.7109375" style="49" customWidth="1"/>
    <col min="15105" max="15109" width="0" style="49" hidden="1" customWidth="1"/>
    <col min="15110" max="15348" width="9.140625" style="49"/>
    <col min="15349" max="15349" width="15.7109375" style="49" customWidth="1"/>
    <col min="15350" max="15350" width="9.5703125" style="49" customWidth="1"/>
    <col min="15351" max="15351" width="10.7109375" style="49" customWidth="1"/>
    <col min="15352" max="15352" width="15.7109375" style="49" customWidth="1"/>
    <col min="15353" max="15353" width="12.7109375" style="49" customWidth="1"/>
    <col min="15354" max="15354" width="10.85546875" style="49" customWidth="1"/>
    <col min="15355" max="15355" width="20.7109375" style="49" customWidth="1"/>
    <col min="15356" max="15356" width="24.7109375" style="49" customWidth="1"/>
    <col min="15357" max="15358" width="60.7109375" style="49" customWidth="1"/>
    <col min="15359" max="15360" width="45.7109375" style="49" customWidth="1"/>
    <col min="15361" max="15365" width="0" style="49" hidden="1" customWidth="1"/>
    <col min="15366" max="15604" width="9.140625" style="49"/>
    <col min="15605" max="15605" width="15.7109375" style="49" customWidth="1"/>
    <col min="15606" max="15606" width="9.5703125" style="49" customWidth="1"/>
    <col min="15607" max="15607" width="10.7109375" style="49" customWidth="1"/>
    <col min="15608" max="15608" width="15.7109375" style="49" customWidth="1"/>
    <col min="15609" max="15609" width="12.7109375" style="49" customWidth="1"/>
    <col min="15610" max="15610" width="10.85546875" style="49" customWidth="1"/>
    <col min="15611" max="15611" width="20.7109375" style="49" customWidth="1"/>
    <col min="15612" max="15612" width="24.7109375" style="49" customWidth="1"/>
    <col min="15613" max="15614" width="60.7109375" style="49" customWidth="1"/>
    <col min="15615" max="15616" width="45.7109375" style="49" customWidth="1"/>
    <col min="15617" max="15621" width="0" style="49" hidden="1" customWidth="1"/>
    <col min="15622" max="15860" width="9.140625" style="49"/>
    <col min="15861" max="15861" width="15.7109375" style="49" customWidth="1"/>
    <col min="15862" max="15862" width="9.5703125" style="49" customWidth="1"/>
    <col min="15863" max="15863" width="10.7109375" style="49" customWidth="1"/>
    <col min="15864" max="15864" width="15.7109375" style="49" customWidth="1"/>
    <col min="15865" max="15865" width="12.7109375" style="49" customWidth="1"/>
    <col min="15866" max="15866" width="10.85546875" style="49" customWidth="1"/>
    <col min="15867" max="15867" width="20.7109375" style="49" customWidth="1"/>
    <col min="15868" max="15868" width="24.7109375" style="49" customWidth="1"/>
    <col min="15869" max="15870" width="60.7109375" style="49" customWidth="1"/>
    <col min="15871" max="15872" width="45.7109375" style="49" customWidth="1"/>
    <col min="15873" max="15877" width="0" style="49" hidden="1" customWidth="1"/>
    <col min="15878" max="16116" width="9.140625" style="49"/>
    <col min="16117" max="16117" width="15.7109375" style="49" customWidth="1"/>
    <col min="16118" max="16118" width="9.5703125" style="49" customWidth="1"/>
    <col min="16119" max="16119" width="10.7109375" style="49" customWidth="1"/>
    <col min="16120" max="16120" width="15.7109375" style="49" customWidth="1"/>
    <col min="16121" max="16121" width="12.7109375" style="49" customWidth="1"/>
    <col min="16122" max="16122" width="10.85546875" style="49" customWidth="1"/>
    <col min="16123" max="16123" width="20.7109375" style="49" customWidth="1"/>
    <col min="16124" max="16124" width="24.7109375" style="49" customWidth="1"/>
    <col min="16125" max="16126" width="60.7109375" style="49" customWidth="1"/>
    <col min="16127" max="16128" width="45.7109375" style="49" customWidth="1"/>
    <col min="16129" max="16133" width="0" style="49" hidden="1" customWidth="1"/>
    <col min="16134" max="16384" width="9.140625" style="49"/>
  </cols>
  <sheetData>
    <row r="1" spans="1:8" ht="18">
      <c r="B1" s="91" t="s">
        <v>171</v>
      </c>
      <c r="C1" s="91"/>
      <c r="D1" s="59"/>
      <c r="E1" s="91"/>
      <c r="F1" s="60"/>
      <c r="G1" s="61"/>
      <c r="H1" s="61"/>
    </row>
    <row r="2" spans="1:8" s="58" customFormat="1" ht="18">
      <c r="B2" s="91" t="s">
        <v>350</v>
      </c>
      <c r="C2" s="91"/>
      <c r="D2" s="59"/>
      <c r="E2" s="91"/>
      <c r="F2" s="60"/>
      <c r="G2" s="61"/>
      <c r="H2" s="61"/>
    </row>
    <row r="3" spans="1:8" s="62" customFormat="1" ht="16.5" thickBot="1">
      <c r="B3" s="79" t="s">
        <v>6</v>
      </c>
      <c r="C3" s="79" t="s">
        <v>7</v>
      </c>
      <c r="D3" s="80" t="s">
        <v>1</v>
      </c>
      <c r="E3" s="79" t="s">
        <v>8</v>
      </c>
      <c r="F3" s="81" t="s">
        <v>9</v>
      </c>
      <c r="G3" s="82" t="s">
        <v>10</v>
      </c>
      <c r="H3" s="82" t="s">
        <v>11</v>
      </c>
    </row>
    <row r="4" spans="1:8">
      <c r="B4" s="77" t="s">
        <v>360</v>
      </c>
    </row>
    <row r="5" spans="1:8">
      <c r="B5" s="77" t="s">
        <v>12</v>
      </c>
    </row>
    <row r="6" spans="1:8">
      <c r="B6" s="77" t="s">
        <v>359</v>
      </c>
    </row>
    <row r="7" spans="1:8">
      <c r="B7" s="77"/>
      <c r="C7" s="152"/>
      <c r="D7" s="153" t="s">
        <v>358</v>
      </c>
      <c r="E7" s="152" t="s">
        <v>353</v>
      </c>
      <c r="F7" s="70">
        <v>1</v>
      </c>
      <c r="G7" s="71"/>
      <c r="H7" s="71">
        <f>F7*G7</f>
        <v>0</v>
      </c>
    </row>
    <row r="8" spans="1:8">
      <c r="B8" s="77"/>
      <c r="C8" s="150"/>
      <c r="D8" s="151"/>
      <c r="E8" s="150"/>
      <c r="G8" s="72" t="s">
        <v>2</v>
      </c>
      <c r="H8" s="72">
        <f>SUM(H7:H7)</f>
        <v>0</v>
      </c>
    </row>
    <row r="9" spans="1:8">
      <c r="B9" s="77"/>
      <c r="C9" s="150"/>
      <c r="D9" s="151"/>
      <c r="E9" s="150"/>
      <c r="G9" s="72"/>
      <c r="H9" s="72"/>
    </row>
    <row r="10" spans="1:8">
      <c r="B10" s="77"/>
      <c r="C10" s="150"/>
      <c r="D10" s="151"/>
      <c r="E10" s="150"/>
      <c r="G10" s="72"/>
      <c r="H10" s="72"/>
    </row>
    <row r="11" spans="1:8">
      <c r="A11" s="63"/>
      <c r="B11" s="78" t="s">
        <v>357</v>
      </c>
      <c r="C11" s="64"/>
      <c r="D11" s="21"/>
      <c r="E11" s="64"/>
      <c r="F11" s="142"/>
      <c r="G11" s="74"/>
      <c r="H11" s="74"/>
    </row>
    <row r="12" spans="1:8">
      <c r="A12" s="63"/>
      <c r="B12" s="78" t="s">
        <v>356</v>
      </c>
      <c r="C12" s="64"/>
      <c r="D12" s="21"/>
      <c r="E12" s="64"/>
      <c r="F12" s="142"/>
      <c r="G12" s="74"/>
      <c r="H12" s="74"/>
    </row>
    <row r="13" spans="1:8" ht="165.75">
      <c r="A13" s="63"/>
      <c r="B13" s="78"/>
      <c r="C13" s="148"/>
      <c r="D13" s="149" t="s">
        <v>355</v>
      </c>
      <c r="E13" s="148" t="s">
        <v>353</v>
      </c>
      <c r="F13" s="73">
        <v>6</v>
      </c>
      <c r="G13" s="68"/>
      <c r="H13" s="68">
        <f>F13*G13</f>
        <v>0</v>
      </c>
    </row>
    <row r="14" spans="1:8">
      <c r="A14" s="63"/>
      <c r="B14" s="78"/>
      <c r="C14" s="53"/>
      <c r="D14" s="54" t="s">
        <v>354</v>
      </c>
      <c r="E14" s="53" t="s">
        <v>353</v>
      </c>
      <c r="F14" s="56">
        <v>6</v>
      </c>
      <c r="G14" s="55"/>
      <c r="H14" s="55">
        <f>F14*G14</f>
        <v>0</v>
      </c>
    </row>
    <row r="15" spans="1:8">
      <c r="A15" s="63"/>
      <c r="B15" s="78"/>
      <c r="C15" s="64"/>
      <c r="D15" s="21"/>
      <c r="E15" s="64"/>
      <c r="F15" s="142"/>
      <c r="G15" s="50" t="s">
        <v>2</v>
      </c>
      <c r="H15" s="50">
        <f>SUM(H13:H14)</f>
        <v>0</v>
      </c>
    </row>
    <row r="16" spans="1:8">
      <c r="A16" s="63"/>
      <c r="B16" s="78"/>
      <c r="C16" s="64"/>
      <c r="D16" s="21"/>
      <c r="E16" s="64"/>
      <c r="F16" s="142"/>
      <c r="G16" s="50"/>
      <c r="H16" s="50"/>
    </row>
    <row r="17" spans="1:8">
      <c r="A17" s="63"/>
      <c r="B17" s="78"/>
      <c r="C17" s="64"/>
      <c r="D17" s="21"/>
      <c r="E17" s="64"/>
      <c r="F17" s="142"/>
      <c r="G17" s="50"/>
      <c r="H17" s="50"/>
    </row>
    <row r="18" spans="1:8">
      <c r="B18" s="77" t="s">
        <v>323</v>
      </c>
    </row>
    <row r="19" spans="1:8">
      <c r="B19" s="77" t="s">
        <v>352</v>
      </c>
    </row>
    <row r="20" spans="1:8">
      <c r="B20" s="77"/>
      <c r="C20" s="97"/>
      <c r="D20" s="69" t="s">
        <v>351</v>
      </c>
      <c r="E20" s="97" t="s">
        <v>39</v>
      </c>
      <c r="F20" s="70">
        <v>3</v>
      </c>
      <c r="G20" s="71">
        <v>45</v>
      </c>
      <c r="H20" s="71">
        <f>F20*G20</f>
        <v>135</v>
      </c>
    </row>
    <row r="21" spans="1:8">
      <c r="B21" s="77"/>
      <c r="G21" s="72" t="s">
        <v>2</v>
      </c>
      <c r="H21" s="72">
        <f>SUM(H20:H20)</f>
        <v>135</v>
      </c>
    </row>
    <row r="22" spans="1:8">
      <c r="B22" s="77"/>
      <c r="G22" s="72"/>
      <c r="H22" s="72"/>
    </row>
    <row r="23" spans="1:8">
      <c r="B23" s="77"/>
      <c r="G23" s="72"/>
      <c r="H23" s="72"/>
    </row>
    <row r="24" spans="1:8">
      <c r="B24" s="77"/>
      <c r="G24" s="72"/>
      <c r="H24" s="72"/>
    </row>
    <row r="25" spans="1:8">
      <c r="B25" s="77"/>
    </row>
    <row r="26" spans="1:8">
      <c r="B26" s="77"/>
    </row>
    <row r="27" spans="1:8">
      <c r="B27" s="77"/>
      <c r="D27" s="87"/>
      <c r="F27" s="87"/>
      <c r="G27" s="87"/>
      <c r="H27" s="87"/>
    </row>
    <row r="28" spans="1:8">
      <c r="B28" s="77"/>
      <c r="G28" s="72"/>
      <c r="H28" s="72"/>
    </row>
    <row r="29" spans="1:8">
      <c r="B29" s="77"/>
      <c r="G29" s="72"/>
      <c r="H29" s="72"/>
    </row>
    <row r="30" spans="1:8">
      <c r="B30" s="77"/>
      <c r="G30" s="72"/>
      <c r="H30" s="72"/>
    </row>
  </sheetData>
  <pageMargins left="1.1811023622047245" right="0.39370078740157483" top="0.59055118110236227" bottom="0.59055118110236227" header="0" footer="0.19685039370078741"/>
  <pageSetup paperSize="9" scale="67" fitToHeight="0" orientation="portrait" r:id="rId1"/>
  <headerFooter>
    <oddFooter>&amp;C&amp;"Swis721 Cn BT,Roman"Stran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Zeros="0" view="pageBreakPreview" topLeftCell="B1" zoomScaleNormal="100" zoomScaleSheetLayoutView="100" workbookViewId="0">
      <selection activeCell="C6" sqref="C6"/>
    </sheetView>
  </sheetViews>
  <sheetFormatPr defaultRowHeight="12.75"/>
  <cols>
    <col min="1" max="1" width="4.7109375" style="42" customWidth="1"/>
    <col min="2" max="2" width="55.7109375" style="43" customWidth="1"/>
    <col min="3" max="3" width="14.85546875" style="46" bestFit="1" customWidth="1"/>
    <col min="4" max="4" width="12.7109375" style="43" customWidth="1"/>
    <col min="5" max="5" width="3" style="44" customWidth="1"/>
    <col min="6" max="7" width="3" style="45" bestFit="1" customWidth="1"/>
    <col min="8" max="11" width="3" style="47" bestFit="1" customWidth="1"/>
    <col min="12" max="22" width="3" style="48" bestFit="1" customWidth="1"/>
    <col min="23" max="16384" width="9.140625" style="49"/>
  </cols>
  <sheetData>
    <row r="1" spans="2:6" ht="15">
      <c r="B1" s="213" t="s">
        <v>95</v>
      </c>
      <c r="C1" s="213"/>
      <c r="D1" s="51"/>
      <c r="E1" s="52"/>
      <c r="F1" s="52"/>
    </row>
    <row r="2" spans="2:6" ht="15">
      <c r="B2" s="105" t="s">
        <v>320</v>
      </c>
      <c r="C2" s="105"/>
      <c r="D2" s="51"/>
      <c r="E2" s="52"/>
      <c r="F2" s="52"/>
    </row>
    <row r="4" spans="2:6">
      <c r="B4" s="92" t="s">
        <v>0</v>
      </c>
      <c r="C4" s="93"/>
    </row>
    <row r="5" spans="2:6">
      <c r="B5" s="94" t="s">
        <v>1</v>
      </c>
      <c r="C5" s="95" t="s">
        <v>2</v>
      </c>
    </row>
    <row r="6" spans="2:6">
      <c r="B6" s="96" t="s">
        <v>176</v>
      </c>
      <c r="C6" s="104">
        <f>SUM(C7:C11)</f>
        <v>0</v>
      </c>
    </row>
    <row r="7" spans="2:6">
      <c r="B7" s="96" t="s">
        <v>3</v>
      </c>
      <c r="C7" s="104">
        <f>'3_1A DKP_Popis del'!H10+'3_1A DKP_Popis del'!H20+'3_1A DKP_Popis del'!H26</f>
        <v>0</v>
      </c>
      <c r="E7" s="45"/>
    </row>
    <row r="8" spans="2:6">
      <c r="B8" s="96" t="s">
        <v>4</v>
      </c>
      <c r="C8" s="104">
        <f>'3_1A DKP_Popis del'!H35+'3_1A DKP_Popis del'!H40+'3_1A DKP_Popis del'!H45+'3_1A DKP_Popis del'!H51+'3_1A DKP_Popis del'!H58</f>
        <v>0</v>
      </c>
    </row>
    <row r="9" spans="2:6">
      <c r="B9" s="96" t="s">
        <v>5</v>
      </c>
      <c r="C9" s="104">
        <f>'3_1A DKP_Popis del'!H64+'3_1A DKP_Popis del'!H70+'3_1A DKP_Popis del'!H75</f>
        <v>0</v>
      </c>
    </row>
    <row r="10" spans="2:6">
      <c r="B10" s="96" t="s">
        <v>175</v>
      </c>
      <c r="C10" s="104">
        <f>'3_1A DKP_Popis del'!H81</f>
        <v>0</v>
      </c>
    </row>
    <row r="11" spans="2:6">
      <c r="B11" s="96" t="s">
        <v>174</v>
      </c>
      <c r="C11" s="104">
        <f>'3_1A DKP_Popis del'!H97+'3_1A DKP_Popis del'!H102</f>
        <v>0</v>
      </c>
    </row>
    <row r="12" spans="2:6">
      <c r="B12" s="96" t="s">
        <v>173</v>
      </c>
      <c r="C12" s="104">
        <f>C13</f>
        <v>5850</v>
      </c>
    </row>
    <row r="13" spans="2:6">
      <c r="B13" s="97" t="s">
        <v>172</v>
      </c>
      <c r="C13" s="103">
        <f>'3_1A DKP_Popis del'!H113</f>
        <v>5850</v>
      </c>
    </row>
    <row r="14" spans="2:6">
      <c r="B14" s="98"/>
    </row>
    <row r="15" spans="2:6">
      <c r="B15" s="99"/>
      <c r="C15" s="93"/>
    </row>
    <row r="16" spans="2:6">
      <c r="B16" s="57" t="s">
        <v>88</v>
      </c>
      <c r="C16" s="95" t="s">
        <v>2</v>
      </c>
    </row>
    <row r="17" spans="3:3">
      <c r="C17" s="103">
        <f>C6+C12</f>
        <v>5850</v>
      </c>
    </row>
  </sheetData>
  <mergeCells count="1">
    <mergeCell ref="B1:C1"/>
  </mergeCells>
  <pageMargins left="1.1811023622047245" right="0.39370078740157483" top="0.59055118110236227" bottom="0.59055118110236227" header="0" footer="0.19685039370078741"/>
  <pageSetup paperSize="9" scale="85" orientation="portrait" r:id="rId1"/>
  <headerFooter>
    <oddFooter>&amp;C&amp;"Swis721 Cn BT,Roman"Stran &amp;P od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5"/>
  <sheetViews>
    <sheetView showZeros="0" view="pageBreakPreview" zoomScaleNormal="85" zoomScaleSheetLayoutView="100" workbookViewId="0"/>
  </sheetViews>
  <sheetFormatPr defaultRowHeight="12.75"/>
  <cols>
    <col min="1" max="1" width="2.7109375" style="49" customWidth="1"/>
    <col min="2" max="2" width="15.7109375" style="87" customWidth="1"/>
    <col min="3" max="3" width="9.7109375" style="87" customWidth="1"/>
    <col min="4" max="4" width="40.7109375" style="88" customWidth="1"/>
    <col min="5" max="5" width="7.7109375" style="87" customWidth="1"/>
    <col min="6" max="6" width="10.7109375" style="89" customWidth="1"/>
    <col min="7" max="8" width="20.7109375" style="90" customWidth="1"/>
    <col min="9" max="244" width="9.140625" style="49"/>
    <col min="245" max="245" width="15.7109375" style="49" customWidth="1"/>
    <col min="246" max="246" width="9.5703125" style="49" customWidth="1"/>
    <col min="247" max="247" width="10.7109375" style="49" customWidth="1"/>
    <col min="248" max="248" width="15.7109375" style="49" customWidth="1"/>
    <col min="249" max="249" width="12.7109375" style="49" customWidth="1"/>
    <col min="250" max="250" width="10.85546875" style="49" customWidth="1"/>
    <col min="251" max="251" width="20.7109375" style="49" customWidth="1"/>
    <col min="252" max="252" width="24.7109375" style="49" customWidth="1"/>
    <col min="253" max="254" width="60.7109375" style="49" customWidth="1"/>
    <col min="255" max="256" width="45.7109375" style="49" customWidth="1"/>
    <col min="257" max="261" width="0" style="49" hidden="1" customWidth="1"/>
    <col min="262" max="500" width="9.140625" style="49"/>
    <col min="501" max="501" width="15.7109375" style="49" customWidth="1"/>
    <col min="502" max="502" width="9.5703125" style="49" customWidth="1"/>
    <col min="503" max="503" width="10.7109375" style="49" customWidth="1"/>
    <col min="504" max="504" width="15.7109375" style="49" customWidth="1"/>
    <col min="505" max="505" width="12.7109375" style="49" customWidth="1"/>
    <col min="506" max="506" width="10.85546875" style="49" customWidth="1"/>
    <col min="507" max="507" width="20.7109375" style="49" customWidth="1"/>
    <col min="508" max="508" width="24.7109375" style="49" customWidth="1"/>
    <col min="509" max="510" width="60.7109375" style="49" customWidth="1"/>
    <col min="511" max="512" width="45.7109375" style="49" customWidth="1"/>
    <col min="513" max="517" width="0" style="49" hidden="1" customWidth="1"/>
    <col min="518" max="756" width="9.140625" style="49"/>
    <col min="757" max="757" width="15.7109375" style="49" customWidth="1"/>
    <col min="758" max="758" width="9.5703125" style="49" customWidth="1"/>
    <col min="759" max="759" width="10.7109375" style="49" customWidth="1"/>
    <col min="760" max="760" width="15.7109375" style="49" customWidth="1"/>
    <col min="761" max="761" width="12.7109375" style="49" customWidth="1"/>
    <col min="762" max="762" width="10.85546875" style="49" customWidth="1"/>
    <col min="763" max="763" width="20.7109375" style="49" customWidth="1"/>
    <col min="764" max="764" width="24.7109375" style="49" customWidth="1"/>
    <col min="765" max="766" width="60.7109375" style="49" customWidth="1"/>
    <col min="767" max="768" width="45.7109375" style="49" customWidth="1"/>
    <col min="769" max="773" width="0" style="49" hidden="1" customWidth="1"/>
    <col min="774" max="1012" width="9.140625" style="49"/>
    <col min="1013" max="1013" width="15.7109375" style="49" customWidth="1"/>
    <col min="1014" max="1014" width="9.5703125" style="49" customWidth="1"/>
    <col min="1015" max="1015" width="10.7109375" style="49" customWidth="1"/>
    <col min="1016" max="1016" width="15.7109375" style="49" customWidth="1"/>
    <col min="1017" max="1017" width="12.7109375" style="49" customWidth="1"/>
    <col min="1018" max="1018" width="10.85546875" style="49" customWidth="1"/>
    <col min="1019" max="1019" width="20.7109375" style="49" customWidth="1"/>
    <col min="1020" max="1020" width="24.7109375" style="49" customWidth="1"/>
    <col min="1021" max="1022" width="60.7109375" style="49" customWidth="1"/>
    <col min="1023" max="1024" width="45.7109375" style="49" customWidth="1"/>
    <col min="1025" max="1029" width="0" style="49" hidden="1" customWidth="1"/>
    <col min="1030" max="1268" width="9.140625" style="49"/>
    <col min="1269" max="1269" width="15.7109375" style="49" customWidth="1"/>
    <col min="1270" max="1270" width="9.5703125" style="49" customWidth="1"/>
    <col min="1271" max="1271" width="10.7109375" style="49" customWidth="1"/>
    <col min="1272" max="1272" width="15.7109375" style="49" customWidth="1"/>
    <col min="1273" max="1273" width="12.7109375" style="49" customWidth="1"/>
    <col min="1274" max="1274" width="10.85546875" style="49" customWidth="1"/>
    <col min="1275" max="1275" width="20.7109375" style="49" customWidth="1"/>
    <col min="1276" max="1276" width="24.7109375" style="49" customWidth="1"/>
    <col min="1277" max="1278" width="60.7109375" style="49" customWidth="1"/>
    <col min="1279" max="1280" width="45.7109375" style="49" customWidth="1"/>
    <col min="1281" max="1285" width="0" style="49" hidden="1" customWidth="1"/>
    <col min="1286" max="1524" width="9.140625" style="49"/>
    <col min="1525" max="1525" width="15.7109375" style="49" customWidth="1"/>
    <col min="1526" max="1526" width="9.5703125" style="49" customWidth="1"/>
    <col min="1527" max="1527" width="10.7109375" style="49" customWidth="1"/>
    <col min="1528" max="1528" width="15.7109375" style="49" customWidth="1"/>
    <col min="1529" max="1529" width="12.7109375" style="49" customWidth="1"/>
    <col min="1530" max="1530" width="10.85546875" style="49" customWidth="1"/>
    <col min="1531" max="1531" width="20.7109375" style="49" customWidth="1"/>
    <col min="1532" max="1532" width="24.7109375" style="49" customWidth="1"/>
    <col min="1533" max="1534" width="60.7109375" style="49" customWidth="1"/>
    <col min="1535" max="1536" width="45.7109375" style="49" customWidth="1"/>
    <col min="1537" max="1541" width="0" style="49" hidden="1" customWidth="1"/>
    <col min="1542" max="1780" width="9.140625" style="49"/>
    <col min="1781" max="1781" width="15.7109375" style="49" customWidth="1"/>
    <col min="1782" max="1782" width="9.5703125" style="49" customWidth="1"/>
    <col min="1783" max="1783" width="10.7109375" style="49" customWidth="1"/>
    <col min="1784" max="1784" width="15.7109375" style="49" customWidth="1"/>
    <col min="1785" max="1785" width="12.7109375" style="49" customWidth="1"/>
    <col min="1786" max="1786" width="10.85546875" style="49" customWidth="1"/>
    <col min="1787" max="1787" width="20.7109375" style="49" customWidth="1"/>
    <col min="1788" max="1788" width="24.7109375" style="49" customWidth="1"/>
    <col min="1789" max="1790" width="60.7109375" style="49" customWidth="1"/>
    <col min="1791" max="1792" width="45.7109375" style="49" customWidth="1"/>
    <col min="1793" max="1797" width="0" style="49" hidden="1" customWidth="1"/>
    <col min="1798" max="2036" width="9.140625" style="49"/>
    <col min="2037" max="2037" width="15.7109375" style="49" customWidth="1"/>
    <col min="2038" max="2038" width="9.5703125" style="49" customWidth="1"/>
    <col min="2039" max="2039" width="10.7109375" style="49" customWidth="1"/>
    <col min="2040" max="2040" width="15.7109375" style="49" customWidth="1"/>
    <col min="2041" max="2041" width="12.7109375" style="49" customWidth="1"/>
    <col min="2042" max="2042" width="10.85546875" style="49" customWidth="1"/>
    <col min="2043" max="2043" width="20.7109375" style="49" customWidth="1"/>
    <col min="2044" max="2044" width="24.7109375" style="49" customWidth="1"/>
    <col min="2045" max="2046" width="60.7109375" style="49" customWidth="1"/>
    <col min="2047" max="2048" width="45.7109375" style="49" customWidth="1"/>
    <col min="2049" max="2053" width="0" style="49" hidden="1" customWidth="1"/>
    <col min="2054" max="2292" width="9.140625" style="49"/>
    <col min="2293" max="2293" width="15.7109375" style="49" customWidth="1"/>
    <col min="2294" max="2294" width="9.5703125" style="49" customWidth="1"/>
    <col min="2295" max="2295" width="10.7109375" style="49" customWidth="1"/>
    <col min="2296" max="2296" width="15.7109375" style="49" customWidth="1"/>
    <col min="2297" max="2297" width="12.7109375" style="49" customWidth="1"/>
    <col min="2298" max="2298" width="10.85546875" style="49" customWidth="1"/>
    <col min="2299" max="2299" width="20.7109375" style="49" customWidth="1"/>
    <col min="2300" max="2300" width="24.7109375" style="49" customWidth="1"/>
    <col min="2301" max="2302" width="60.7109375" style="49" customWidth="1"/>
    <col min="2303" max="2304" width="45.7109375" style="49" customWidth="1"/>
    <col min="2305" max="2309" width="0" style="49" hidden="1" customWidth="1"/>
    <col min="2310" max="2548" width="9.140625" style="49"/>
    <col min="2549" max="2549" width="15.7109375" style="49" customWidth="1"/>
    <col min="2550" max="2550" width="9.5703125" style="49" customWidth="1"/>
    <col min="2551" max="2551" width="10.7109375" style="49" customWidth="1"/>
    <col min="2552" max="2552" width="15.7109375" style="49" customWidth="1"/>
    <col min="2553" max="2553" width="12.7109375" style="49" customWidth="1"/>
    <col min="2554" max="2554" width="10.85546875" style="49" customWidth="1"/>
    <col min="2555" max="2555" width="20.7109375" style="49" customWidth="1"/>
    <col min="2556" max="2556" width="24.7109375" style="49" customWidth="1"/>
    <col min="2557" max="2558" width="60.7109375" style="49" customWidth="1"/>
    <col min="2559" max="2560" width="45.7109375" style="49" customWidth="1"/>
    <col min="2561" max="2565" width="0" style="49" hidden="1" customWidth="1"/>
    <col min="2566" max="2804" width="9.140625" style="49"/>
    <col min="2805" max="2805" width="15.7109375" style="49" customWidth="1"/>
    <col min="2806" max="2806" width="9.5703125" style="49" customWidth="1"/>
    <col min="2807" max="2807" width="10.7109375" style="49" customWidth="1"/>
    <col min="2808" max="2808" width="15.7109375" style="49" customWidth="1"/>
    <col min="2809" max="2809" width="12.7109375" style="49" customWidth="1"/>
    <col min="2810" max="2810" width="10.85546875" style="49" customWidth="1"/>
    <col min="2811" max="2811" width="20.7109375" style="49" customWidth="1"/>
    <col min="2812" max="2812" width="24.7109375" style="49" customWidth="1"/>
    <col min="2813" max="2814" width="60.7109375" style="49" customWidth="1"/>
    <col min="2815" max="2816" width="45.7109375" style="49" customWidth="1"/>
    <col min="2817" max="2821" width="0" style="49" hidden="1" customWidth="1"/>
    <col min="2822" max="3060" width="9.140625" style="49"/>
    <col min="3061" max="3061" width="15.7109375" style="49" customWidth="1"/>
    <col min="3062" max="3062" width="9.5703125" style="49" customWidth="1"/>
    <col min="3063" max="3063" width="10.7109375" style="49" customWidth="1"/>
    <col min="3064" max="3064" width="15.7109375" style="49" customWidth="1"/>
    <col min="3065" max="3065" width="12.7109375" style="49" customWidth="1"/>
    <col min="3066" max="3066" width="10.85546875" style="49" customWidth="1"/>
    <col min="3067" max="3067" width="20.7109375" style="49" customWidth="1"/>
    <col min="3068" max="3068" width="24.7109375" style="49" customWidth="1"/>
    <col min="3069" max="3070" width="60.7109375" style="49" customWidth="1"/>
    <col min="3071" max="3072" width="45.7109375" style="49" customWidth="1"/>
    <col min="3073" max="3077" width="0" style="49" hidden="1" customWidth="1"/>
    <col min="3078" max="3316" width="9.140625" style="49"/>
    <col min="3317" max="3317" width="15.7109375" style="49" customWidth="1"/>
    <col min="3318" max="3318" width="9.5703125" style="49" customWidth="1"/>
    <col min="3319" max="3319" width="10.7109375" style="49" customWidth="1"/>
    <col min="3320" max="3320" width="15.7109375" style="49" customWidth="1"/>
    <col min="3321" max="3321" width="12.7109375" style="49" customWidth="1"/>
    <col min="3322" max="3322" width="10.85546875" style="49" customWidth="1"/>
    <col min="3323" max="3323" width="20.7109375" style="49" customWidth="1"/>
    <col min="3324" max="3324" width="24.7109375" style="49" customWidth="1"/>
    <col min="3325" max="3326" width="60.7109375" style="49" customWidth="1"/>
    <col min="3327" max="3328" width="45.7109375" style="49" customWidth="1"/>
    <col min="3329" max="3333" width="0" style="49" hidden="1" customWidth="1"/>
    <col min="3334" max="3572" width="9.140625" style="49"/>
    <col min="3573" max="3573" width="15.7109375" style="49" customWidth="1"/>
    <col min="3574" max="3574" width="9.5703125" style="49" customWidth="1"/>
    <col min="3575" max="3575" width="10.7109375" style="49" customWidth="1"/>
    <col min="3576" max="3576" width="15.7109375" style="49" customWidth="1"/>
    <col min="3577" max="3577" width="12.7109375" style="49" customWidth="1"/>
    <col min="3578" max="3578" width="10.85546875" style="49" customWidth="1"/>
    <col min="3579" max="3579" width="20.7109375" style="49" customWidth="1"/>
    <col min="3580" max="3580" width="24.7109375" style="49" customWidth="1"/>
    <col min="3581" max="3582" width="60.7109375" style="49" customWidth="1"/>
    <col min="3583" max="3584" width="45.7109375" style="49" customWidth="1"/>
    <col min="3585" max="3589" width="0" style="49" hidden="1" customWidth="1"/>
    <col min="3590" max="3828" width="9.140625" style="49"/>
    <col min="3829" max="3829" width="15.7109375" style="49" customWidth="1"/>
    <col min="3830" max="3830" width="9.5703125" style="49" customWidth="1"/>
    <col min="3831" max="3831" width="10.7109375" style="49" customWidth="1"/>
    <col min="3832" max="3832" width="15.7109375" style="49" customWidth="1"/>
    <col min="3833" max="3833" width="12.7109375" style="49" customWidth="1"/>
    <col min="3834" max="3834" width="10.85546875" style="49" customWidth="1"/>
    <col min="3835" max="3835" width="20.7109375" style="49" customWidth="1"/>
    <col min="3836" max="3836" width="24.7109375" style="49" customWidth="1"/>
    <col min="3837" max="3838" width="60.7109375" style="49" customWidth="1"/>
    <col min="3839" max="3840" width="45.7109375" style="49" customWidth="1"/>
    <col min="3841" max="3845" width="0" style="49" hidden="1" customWidth="1"/>
    <col min="3846" max="4084" width="9.140625" style="49"/>
    <col min="4085" max="4085" width="15.7109375" style="49" customWidth="1"/>
    <col min="4086" max="4086" width="9.5703125" style="49" customWidth="1"/>
    <col min="4087" max="4087" width="10.7109375" style="49" customWidth="1"/>
    <col min="4088" max="4088" width="15.7109375" style="49" customWidth="1"/>
    <col min="4089" max="4089" width="12.7109375" style="49" customWidth="1"/>
    <col min="4090" max="4090" width="10.85546875" style="49" customWidth="1"/>
    <col min="4091" max="4091" width="20.7109375" style="49" customWidth="1"/>
    <col min="4092" max="4092" width="24.7109375" style="49" customWidth="1"/>
    <col min="4093" max="4094" width="60.7109375" style="49" customWidth="1"/>
    <col min="4095" max="4096" width="45.7109375" style="49" customWidth="1"/>
    <col min="4097" max="4101" width="0" style="49" hidden="1" customWidth="1"/>
    <col min="4102" max="4340" width="9.140625" style="49"/>
    <col min="4341" max="4341" width="15.7109375" style="49" customWidth="1"/>
    <col min="4342" max="4342" width="9.5703125" style="49" customWidth="1"/>
    <col min="4343" max="4343" width="10.7109375" style="49" customWidth="1"/>
    <col min="4344" max="4344" width="15.7109375" style="49" customWidth="1"/>
    <col min="4345" max="4345" width="12.7109375" style="49" customWidth="1"/>
    <col min="4346" max="4346" width="10.85546875" style="49" customWidth="1"/>
    <col min="4347" max="4347" width="20.7109375" style="49" customWidth="1"/>
    <col min="4348" max="4348" width="24.7109375" style="49" customWidth="1"/>
    <col min="4349" max="4350" width="60.7109375" style="49" customWidth="1"/>
    <col min="4351" max="4352" width="45.7109375" style="49" customWidth="1"/>
    <col min="4353" max="4357" width="0" style="49" hidden="1" customWidth="1"/>
    <col min="4358" max="4596" width="9.140625" style="49"/>
    <col min="4597" max="4597" width="15.7109375" style="49" customWidth="1"/>
    <col min="4598" max="4598" width="9.5703125" style="49" customWidth="1"/>
    <col min="4599" max="4599" width="10.7109375" style="49" customWidth="1"/>
    <col min="4600" max="4600" width="15.7109375" style="49" customWidth="1"/>
    <col min="4601" max="4601" width="12.7109375" style="49" customWidth="1"/>
    <col min="4602" max="4602" width="10.85546875" style="49" customWidth="1"/>
    <col min="4603" max="4603" width="20.7109375" style="49" customWidth="1"/>
    <col min="4604" max="4604" width="24.7109375" style="49" customWidth="1"/>
    <col min="4605" max="4606" width="60.7109375" style="49" customWidth="1"/>
    <col min="4607" max="4608" width="45.7109375" style="49" customWidth="1"/>
    <col min="4609" max="4613" width="0" style="49" hidden="1" customWidth="1"/>
    <col min="4614" max="4852" width="9.140625" style="49"/>
    <col min="4853" max="4853" width="15.7109375" style="49" customWidth="1"/>
    <col min="4854" max="4854" width="9.5703125" style="49" customWidth="1"/>
    <col min="4855" max="4855" width="10.7109375" style="49" customWidth="1"/>
    <col min="4856" max="4856" width="15.7109375" style="49" customWidth="1"/>
    <col min="4857" max="4857" width="12.7109375" style="49" customWidth="1"/>
    <col min="4858" max="4858" width="10.85546875" style="49" customWidth="1"/>
    <col min="4859" max="4859" width="20.7109375" style="49" customWidth="1"/>
    <col min="4860" max="4860" width="24.7109375" style="49" customWidth="1"/>
    <col min="4861" max="4862" width="60.7109375" style="49" customWidth="1"/>
    <col min="4863" max="4864" width="45.7109375" style="49" customWidth="1"/>
    <col min="4865" max="4869" width="0" style="49" hidden="1" customWidth="1"/>
    <col min="4870" max="5108" width="9.140625" style="49"/>
    <col min="5109" max="5109" width="15.7109375" style="49" customWidth="1"/>
    <col min="5110" max="5110" width="9.5703125" style="49" customWidth="1"/>
    <col min="5111" max="5111" width="10.7109375" style="49" customWidth="1"/>
    <col min="5112" max="5112" width="15.7109375" style="49" customWidth="1"/>
    <col min="5113" max="5113" width="12.7109375" style="49" customWidth="1"/>
    <col min="5114" max="5114" width="10.85546875" style="49" customWidth="1"/>
    <col min="5115" max="5115" width="20.7109375" style="49" customWidth="1"/>
    <col min="5116" max="5116" width="24.7109375" style="49" customWidth="1"/>
    <col min="5117" max="5118" width="60.7109375" style="49" customWidth="1"/>
    <col min="5119" max="5120" width="45.7109375" style="49" customWidth="1"/>
    <col min="5121" max="5125" width="0" style="49" hidden="1" customWidth="1"/>
    <col min="5126" max="5364" width="9.140625" style="49"/>
    <col min="5365" max="5365" width="15.7109375" style="49" customWidth="1"/>
    <col min="5366" max="5366" width="9.5703125" style="49" customWidth="1"/>
    <col min="5367" max="5367" width="10.7109375" style="49" customWidth="1"/>
    <col min="5368" max="5368" width="15.7109375" style="49" customWidth="1"/>
    <col min="5369" max="5369" width="12.7109375" style="49" customWidth="1"/>
    <col min="5370" max="5370" width="10.85546875" style="49" customWidth="1"/>
    <col min="5371" max="5371" width="20.7109375" style="49" customWidth="1"/>
    <col min="5372" max="5372" width="24.7109375" style="49" customWidth="1"/>
    <col min="5373" max="5374" width="60.7109375" style="49" customWidth="1"/>
    <col min="5375" max="5376" width="45.7109375" style="49" customWidth="1"/>
    <col min="5377" max="5381" width="0" style="49" hidden="1" customWidth="1"/>
    <col min="5382" max="5620" width="9.140625" style="49"/>
    <col min="5621" max="5621" width="15.7109375" style="49" customWidth="1"/>
    <col min="5622" max="5622" width="9.5703125" style="49" customWidth="1"/>
    <col min="5623" max="5623" width="10.7109375" style="49" customWidth="1"/>
    <col min="5624" max="5624" width="15.7109375" style="49" customWidth="1"/>
    <col min="5625" max="5625" width="12.7109375" style="49" customWidth="1"/>
    <col min="5626" max="5626" width="10.85546875" style="49" customWidth="1"/>
    <col min="5627" max="5627" width="20.7109375" style="49" customWidth="1"/>
    <col min="5628" max="5628" width="24.7109375" style="49" customWidth="1"/>
    <col min="5629" max="5630" width="60.7109375" style="49" customWidth="1"/>
    <col min="5631" max="5632" width="45.7109375" style="49" customWidth="1"/>
    <col min="5633" max="5637" width="0" style="49" hidden="1" customWidth="1"/>
    <col min="5638" max="5876" width="9.140625" style="49"/>
    <col min="5877" max="5877" width="15.7109375" style="49" customWidth="1"/>
    <col min="5878" max="5878" width="9.5703125" style="49" customWidth="1"/>
    <col min="5879" max="5879" width="10.7109375" style="49" customWidth="1"/>
    <col min="5880" max="5880" width="15.7109375" style="49" customWidth="1"/>
    <col min="5881" max="5881" width="12.7109375" style="49" customWidth="1"/>
    <col min="5882" max="5882" width="10.85546875" style="49" customWidth="1"/>
    <col min="5883" max="5883" width="20.7109375" style="49" customWidth="1"/>
    <col min="5884" max="5884" width="24.7109375" style="49" customWidth="1"/>
    <col min="5885" max="5886" width="60.7109375" style="49" customWidth="1"/>
    <col min="5887" max="5888" width="45.7109375" style="49" customWidth="1"/>
    <col min="5889" max="5893" width="0" style="49" hidden="1" customWidth="1"/>
    <col min="5894" max="6132" width="9.140625" style="49"/>
    <col min="6133" max="6133" width="15.7109375" style="49" customWidth="1"/>
    <col min="6134" max="6134" width="9.5703125" style="49" customWidth="1"/>
    <col min="6135" max="6135" width="10.7109375" style="49" customWidth="1"/>
    <col min="6136" max="6136" width="15.7109375" style="49" customWidth="1"/>
    <col min="6137" max="6137" width="12.7109375" style="49" customWidth="1"/>
    <col min="6138" max="6138" width="10.85546875" style="49" customWidth="1"/>
    <col min="6139" max="6139" width="20.7109375" style="49" customWidth="1"/>
    <col min="6140" max="6140" width="24.7109375" style="49" customWidth="1"/>
    <col min="6141" max="6142" width="60.7109375" style="49" customWidth="1"/>
    <col min="6143" max="6144" width="45.7109375" style="49" customWidth="1"/>
    <col min="6145" max="6149" width="0" style="49" hidden="1" customWidth="1"/>
    <col min="6150" max="6388" width="9.140625" style="49"/>
    <col min="6389" max="6389" width="15.7109375" style="49" customWidth="1"/>
    <col min="6390" max="6390" width="9.5703125" style="49" customWidth="1"/>
    <col min="6391" max="6391" width="10.7109375" style="49" customWidth="1"/>
    <col min="6392" max="6392" width="15.7109375" style="49" customWidth="1"/>
    <col min="6393" max="6393" width="12.7109375" style="49" customWidth="1"/>
    <col min="6394" max="6394" width="10.85546875" style="49" customWidth="1"/>
    <col min="6395" max="6395" width="20.7109375" style="49" customWidth="1"/>
    <col min="6396" max="6396" width="24.7109375" style="49" customWidth="1"/>
    <col min="6397" max="6398" width="60.7109375" style="49" customWidth="1"/>
    <col min="6399" max="6400" width="45.7109375" style="49" customWidth="1"/>
    <col min="6401" max="6405" width="0" style="49" hidden="1" customWidth="1"/>
    <col min="6406" max="6644" width="9.140625" style="49"/>
    <col min="6645" max="6645" width="15.7109375" style="49" customWidth="1"/>
    <col min="6646" max="6646" width="9.5703125" style="49" customWidth="1"/>
    <col min="6647" max="6647" width="10.7109375" style="49" customWidth="1"/>
    <col min="6648" max="6648" width="15.7109375" style="49" customWidth="1"/>
    <col min="6649" max="6649" width="12.7109375" style="49" customWidth="1"/>
    <col min="6650" max="6650" width="10.85546875" style="49" customWidth="1"/>
    <col min="6651" max="6651" width="20.7109375" style="49" customWidth="1"/>
    <col min="6652" max="6652" width="24.7109375" style="49" customWidth="1"/>
    <col min="6653" max="6654" width="60.7109375" style="49" customWidth="1"/>
    <col min="6655" max="6656" width="45.7109375" style="49" customWidth="1"/>
    <col min="6657" max="6661" width="0" style="49" hidden="1" customWidth="1"/>
    <col min="6662" max="6900" width="9.140625" style="49"/>
    <col min="6901" max="6901" width="15.7109375" style="49" customWidth="1"/>
    <col min="6902" max="6902" width="9.5703125" style="49" customWidth="1"/>
    <col min="6903" max="6903" width="10.7109375" style="49" customWidth="1"/>
    <col min="6904" max="6904" width="15.7109375" style="49" customWidth="1"/>
    <col min="6905" max="6905" width="12.7109375" style="49" customWidth="1"/>
    <col min="6906" max="6906" width="10.85546875" style="49" customWidth="1"/>
    <col min="6907" max="6907" width="20.7109375" style="49" customWidth="1"/>
    <col min="6908" max="6908" width="24.7109375" style="49" customWidth="1"/>
    <col min="6909" max="6910" width="60.7109375" style="49" customWidth="1"/>
    <col min="6911" max="6912" width="45.7109375" style="49" customWidth="1"/>
    <col min="6913" max="6917" width="0" style="49" hidden="1" customWidth="1"/>
    <col min="6918" max="7156" width="9.140625" style="49"/>
    <col min="7157" max="7157" width="15.7109375" style="49" customWidth="1"/>
    <col min="7158" max="7158" width="9.5703125" style="49" customWidth="1"/>
    <col min="7159" max="7159" width="10.7109375" style="49" customWidth="1"/>
    <col min="7160" max="7160" width="15.7109375" style="49" customWidth="1"/>
    <col min="7161" max="7161" width="12.7109375" style="49" customWidth="1"/>
    <col min="7162" max="7162" width="10.85546875" style="49" customWidth="1"/>
    <col min="7163" max="7163" width="20.7109375" style="49" customWidth="1"/>
    <col min="7164" max="7164" width="24.7109375" style="49" customWidth="1"/>
    <col min="7165" max="7166" width="60.7109375" style="49" customWidth="1"/>
    <col min="7167" max="7168" width="45.7109375" style="49" customWidth="1"/>
    <col min="7169" max="7173" width="0" style="49" hidden="1" customWidth="1"/>
    <col min="7174" max="7412" width="9.140625" style="49"/>
    <col min="7413" max="7413" width="15.7109375" style="49" customWidth="1"/>
    <col min="7414" max="7414" width="9.5703125" style="49" customWidth="1"/>
    <col min="7415" max="7415" width="10.7109375" style="49" customWidth="1"/>
    <col min="7416" max="7416" width="15.7109375" style="49" customWidth="1"/>
    <col min="7417" max="7417" width="12.7109375" style="49" customWidth="1"/>
    <col min="7418" max="7418" width="10.85546875" style="49" customWidth="1"/>
    <col min="7419" max="7419" width="20.7109375" style="49" customWidth="1"/>
    <col min="7420" max="7420" width="24.7109375" style="49" customWidth="1"/>
    <col min="7421" max="7422" width="60.7109375" style="49" customWidth="1"/>
    <col min="7423" max="7424" width="45.7109375" style="49" customWidth="1"/>
    <col min="7425" max="7429" width="0" style="49" hidden="1" customWidth="1"/>
    <col min="7430" max="7668" width="9.140625" style="49"/>
    <col min="7669" max="7669" width="15.7109375" style="49" customWidth="1"/>
    <col min="7670" max="7670" width="9.5703125" style="49" customWidth="1"/>
    <col min="7671" max="7671" width="10.7109375" style="49" customWidth="1"/>
    <col min="7672" max="7672" width="15.7109375" style="49" customWidth="1"/>
    <col min="7673" max="7673" width="12.7109375" style="49" customWidth="1"/>
    <col min="7674" max="7674" width="10.85546875" style="49" customWidth="1"/>
    <col min="7675" max="7675" width="20.7109375" style="49" customWidth="1"/>
    <col min="7676" max="7676" width="24.7109375" style="49" customWidth="1"/>
    <col min="7677" max="7678" width="60.7109375" style="49" customWidth="1"/>
    <col min="7679" max="7680" width="45.7109375" style="49" customWidth="1"/>
    <col min="7681" max="7685" width="0" style="49" hidden="1" customWidth="1"/>
    <col min="7686" max="7924" width="9.140625" style="49"/>
    <col min="7925" max="7925" width="15.7109375" style="49" customWidth="1"/>
    <col min="7926" max="7926" width="9.5703125" style="49" customWidth="1"/>
    <col min="7927" max="7927" width="10.7109375" style="49" customWidth="1"/>
    <col min="7928" max="7928" width="15.7109375" style="49" customWidth="1"/>
    <col min="7929" max="7929" width="12.7109375" style="49" customWidth="1"/>
    <col min="7930" max="7930" width="10.85546875" style="49" customWidth="1"/>
    <col min="7931" max="7931" width="20.7109375" style="49" customWidth="1"/>
    <col min="7932" max="7932" width="24.7109375" style="49" customWidth="1"/>
    <col min="7933" max="7934" width="60.7109375" style="49" customWidth="1"/>
    <col min="7935" max="7936" width="45.7109375" style="49" customWidth="1"/>
    <col min="7937" max="7941" width="0" style="49" hidden="1" customWidth="1"/>
    <col min="7942" max="8180" width="9.140625" style="49"/>
    <col min="8181" max="8181" width="15.7109375" style="49" customWidth="1"/>
    <col min="8182" max="8182" width="9.5703125" style="49" customWidth="1"/>
    <col min="8183" max="8183" width="10.7109375" style="49" customWidth="1"/>
    <col min="8184" max="8184" width="15.7109375" style="49" customWidth="1"/>
    <col min="8185" max="8185" width="12.7109375" style="49" customWidth="1"/>
    <col min="8186" max="8186" width="10.85546875" style="49" customWidth="1"/>
    <col min="8187" max="8187" width="20.7109375" style="49" customWidth="1"/>
    <col min="8188" max="8188" width="24.7109375" style="49" customWidth="1"/>
    <col min="8189" max="8190" width="60.7109375" style="49" customWidth="1"/>
    <col min="8191" max="8192" width="45.7109375" style="49" customWidth="1"/>
    <col min="8193" max="8197" width="0" style="49" hidden="1" customWidth="1"/>
    <col min="8198" max="8436" width="9.140625" style="49"/>
    <col min="8437" max="8437" width="15.7109375" style="49" customWidth="1"/>
    <col min="8438" max="8438" width="9.5703125" style="49" customWidth="1"/>
    <col min="8439" max="8439" width="10.7109375" style="49" customWidth="1"/>
    <col min="8440" max="8440" width="15.7109375" style="49" customWidth="1"/>
    <col min="8441" max="8441" width="12.7109375" style="49" customWidth="1"/>
    <col min="8442" max="8442" width="10.85546875" style="49" customWidth="1"/>
    <col min="8443" max="8443" width="20.7109375" style="49" customWidth="1"/>
    <col min="8444" max="8444" width="24.7109375" style="49" customWidth="1"/>
    <col min="8445" max="8446" width="60.7109375" style="49" customWidth="1"/>
    <col min="8447" max="8448" width="45.7109375" style="49" customWidth="1"/>
    <col min="8449" max="8453" width="0" style="49" hidden="1" customWidth="1"/>
    <col min="8454" max="8692" width="9.140625" style="49"/>
    <col min="8693" max="8693" width="15.7109375" style="49" customWidth="1"/>
    <col min="8694" max="8694" width="9.5703125" style="49" customWidth="1"/>
    <col min="8695" max="8695" width="10.7109375" style="49" customWidth="1"/>
    <col min="8696" max="8696" width="15.7109375" style="49" customWidth="1"/>
    <col min="8697" max="8697" width="12.7109375" style="49" customWidth="1"/>
    <col min="8698" max="8698" width="10.85546875" style="49" customWidth="1"/>
    <col min="8699" max="8699" width="20.7109375" style="49" customWidth="1"/>
    <col min="8700" max="8700" width="24.7109375" style="49" customWidth="1"/>
    <col min="8701" max="8702" width="60.7109375" style="49" customWidth="1"/>
    <col min="8703" max="8704" width="45.7109375" style="49" customWidth="1"/>
    <col min="8705" max="8709" width="0" style="49" hidden="1" customWidth="1"/>
    <col min="8710" max="8948" width="9.140625" style="49"/>
    <col min="8949" max="8949" width="15.7109375" style="49" customWidth="1"/>
    <col min="8950" max="8950" width="9.5703125" style="49" customWidth="1"/>
    <col min="8951" max="8951" width="10.7109375" style="49" customWidth="1"/>
    <col min="8952" max="8952" width="15.7109375" style="49" customWidth="1"/>
    <col min="8953" max="8953" width="12.7109375" style="49" customWidth="1"/>
    <col min="8954" max="8954" width="10.85546875" style="49" customWidth="1"/>
    <col min="8955" max="8955" width="20.7109375" style="49" customWidth="1"/>
    <col min="8956" max="8956" width="24.7109375" style="49" customWidth="1"/>
    <col min="8957" max="8958" width="60.7109375" style="49" customWidth="1"/>
    <col min="8959" max="8960" width="45.7109375" style="49" customWidth="1"/>
    <col min="8961" max="8965" width="0" style="49" hidden="1" customWidth="1"/>
    <col min="8966" max="9204" width="9.140625" style="49"/>
    <col min="9205" max="9205" width="15.7109375" style="49" customWidth="1"/>
    <col min="9206" max="9206" width="9.5703125" style="49" customWidth="1"/>
    <col min="9207" max="9207" width="10.7109375" style="49" customWidth="1"/>
    <col min="9208" max="9208" width="15.7109375" style="49" customWidth="1"/>
    <col min="9209" max="9209" width="12.7109375" style="49" customWidth="1"/>
    <col min="9210" max="9210" width="10.85546875" style="49" customWidth="1"/>
    <col min="9211" max="9211" width="20.7109375" style="49" customWidth="1"/>
    <col min="9212" max="9212" width="24.7109375" style="49" customWidth="1"/>
    <col min="9213" max="9214" width="60.7109375" style="49" customWidth="1"/>
    <col min="9215" max="9216" width="45.7109375" style="49" customWidth="1"/>
    <col min="9217" max="9221" width="0" style="49" hidden="1" customWidth="1"/>
    <col min="9222" max="9460" width="9.140625" style="49"/>
    <col min="9461" max="9461" width="15.7109375" style="49" customWidth="1"/>
    <col min="9462" max="9462" width="9.5703125" style="49" customWidth="1"/>
    <col min="9463" max="9463" width="10.7109375" style="49" customWidth="1"/>
    <col min="9464" max="9464" width="15.7109375" style="49" customWidth="1"/>
    <col min="9465" max="9465" width="12.7109375" style="49" customWidth="1"/>
    <col min="9466" max="9466" width="10.85546875" style="49" customWidth="1"/>
    <col min="9467" max="9467" width="20.7109375" style="49" customWidth="1"/>
    <col min="9468" max="9468" width="24.7109375" style="49" customWidth="1"/>
    <col min="9469" max="9470" width="60.7109375" style="49" customWidth="1"/>
    <col min="9471" max="9472" width="45.7109375" style="49" customWidth="1"/>
    <col min="9473" max="9477" width="0" style="49" hidden="1" customWidth="1"/>
    <col min="9478" max="9716" width="9.140625" style="49"/>
    <col min="9717" max="9717" width="15.7109375" style="49" customWidth="1"/>
    <col min="9718" max="9718" width="9.5703125" style="49" customWidth="1"/>
    <col min="9719" max="9719" width="10.7109375" style="49" customWidth="1"/>
    <col min="9720" max="9720" width="15.7109375" style="49" customWidth="1"/>
    <col min="9721" max="9721" width="12.7109375" style="49" customWidth="1"/>
    <col min="9722" max="9722" width="10.85546875" style="49" customWidth="1"/>
    <col min="9723" max="9723" width="20.7109375" style="49" customWidth="1"/>
    <col min="9724" max="9724" width="24.7109375" style="49" customWidth="1"/>
    <col min="9725" max="9726" width="60.7109375" style="49" customWidth="1"/>
    <col min="9727" max="9728" width="45.7109375" style="49" customWidth="1"/>
    <col min="9729" max="9733" width="0" style="49" hidden="1" customWidth="1"/>
    <col min="9734" max="9972" width="9.140625" style="49"/>
    <col min="9973" max="9973" width="15.7109375" style="49" customWidth="1"/>
    <col min="9974" max="9974" width="9.5703125" style="49" customWidth="1"/>
    <col min="9975" max="9975" width="10.7109375" style="49" customWidth="1"/>
    <col min="9976" max="9976" width="15.7109375" style="49" customWidth="1"/>
    <col min="9977" max="9977" width="12.7109375" style="49" customWidth="1"/>
    <col min="9978" max="9978" width="10.85546875" style="49" customWidth="1"/>
    <col min="9979" max="9979" width="20.7109375" style="49" customWidth="1"/>
    <col min="9980" max="9980" width="24.7109375" style="49" customWidth="1"/>
    <col min="9981" max="9982" width="60.7109375" style="49" customWidth="1"/>
    <col min="9983" max="9984" width="45.7109375" style="49" customWidth="1"/>
    <col min="9985" max="9989" width="0" style="49" hidden="1" customWidth="1"/>
    <col min="9990" max="10228" width="9.140625" style="49"/>
    <col min="10229" max="10229" width="15.7109375" style="49" customWidth="1"/>
    <col min="10230" max="10230" width="9.5703125" style="49" customWidth="1"/>
    <col min="10231" max="10231" width="10.7109375" style="49" customWidth="1"/>
    <col min="10232" max="10232" width="15.7109375" style="49" customWidth="1"/>
    <col min="10233" max="10233" width="12.7109375" style="49" customWidth="1"/>
    <col min="10234" max="10234" width="10.85546875" style="49" customWidth="1"/>
    <col min="10235" max="10235" width="20.7109375" style="49" customWidth="1"/>
    <col min="10236" max="10236" width="24.7109375" style="49" customWidth="1"/>
    <col min="10237" max="10238" width="60.7109375" style="49" customWidth="1"/>
    <col min="10239" max="10240" width="45.7109375" style="49" customWidth="1"/>
    <col min="10241" max="10245" width="0" style="49" hidden="1" customWidth="1"/>
    <col min="10246" max="10484" width="9.140625" style="49"/>
    <col min="10485" max="10485" width="15.7109375" style="49" customWidth="1"/>
    <col min="10486" max="10486" width="9.5703125" style="49" customWidth="1"/>
    <col min="10487" max="10487" width="10.7109375" style="49" customWidth="1"/>
    <col min="10488" max="10488" width="15.7109375" style="49" customWidth="1"/>
    <col min="10489" max="10489" width="12.7109375" style="49" customWidth="1"/>
    <col min="10490" max="10490" width="10.85546875" style="49" customWidth="1"/>
    <col min="10491" max="10491" width="20.7109375" style="49" customWidth="1"/>
    <col min="10492" max="10492" width="24.7109375" style="49" customWidth="1"/>
    <col min="10493" max="10494" width="60.7109375" style="49" customWidth="1"/>
    <col min="10495" max="10496" width="45.7109375" style="49" customWidth="1"/>
    <col min="10497" max="10501" width="0" style="49" hidden="1" customWidth="1"/>
    <col min="10502" max="10740" width="9.140625" style="49"/>
    <col min="10741" max="10741" width="15.7109375" style="49" customWidth="1"/>
    <col min="10742" max="10742" width="9.5703125" style="49" customWidth="1"/>
    <col min="10743" max="10743" width="10.7109375" style="49" customWidth="1"/>
    <col min="10744" max="10744" width="15.7109375" style="49" customWidth="1"/>
    <col min="10745" max="10745" width="12.7109375" style="49" customWidth="1"/>
    <col min="10746" max="10746" width="10.85546875" style="49" customWidth="1"/>
    <col min="10747" max="10747" width="20.7109375" style="49" customWidth="1"/>
    <col min="10748" max="10748" width="24.7109375" style="49" customWidth="1"/>
    <col min="10749" max="10750" width="60.7109375" style="49" customWidth="1"/>
    <col min="10751" max="10752" width="45.7109375" style="49" customWidth="1"/>
    <col min="10753" max="10757" width="0" style="49" hidden="1" customWidth="1"/>
    <col min="10758" max="10996" width="9.140625" style="49"/>
    <col min="10997" max="10997" width="15.7109375" style="49" customWidth="1"/>
    <col min="10998" max="10998" width="9.5703125" style="49" customWidth="1"/>
    <col min="10999" max="10999" width="10.7109375" style="49" customWidth="1"/>
    <col min="11000" max="11000" width="15.7109375" style="49" customWidth="1"/>
    <col min="11001" max="11001" width="12.7109375" style="49" customWidth="1"/>
    <col min="11002" max="11002" width="10.85546875" style="49" customWidth="1"/>
    <col min="11003" max="11003" width="20.7109375" style="49" customWidth="1"/>
    <col min="11004" max="11004" width="24.7109375" style="49" customWidth="1"/>
    <col min="11005" max="11006" width="60.7109375" style="49" customWidth="1"/>
    <col min="11007" max="11008" width="45.7109375" style="49" customWidth="1"/>
    <col min="11009" max="11013" width="0" style="49" hidden="1" customWidth="1"/>
    <col min="11014" max="11252" width="9.140625" style="49"/>
    <col min="11253" max="11253" width="15.7109375" style="49" customWidth="1"/>
    <col min="11254" max="11254" width="9.5703125" style="49" customWidth="1"/>
    <col min="11255" max="11255" width="10.7109375" style="49" customWidth="1"/>
    <col min="11256" max="11256" width="15.7109375" style="49" customWidth="1"/>
    <col min="11257" max="11257" width="12.7109375" style="49" customWidth="1"/>
    <col min="11258" max="11258" width="10.85546875" style="49" customWidth="1"/>
    <col min="11259" max="11259" width="20.7109375" style="49" customWidth="1"/>
    <col min="11260" max="11260" width="24.7109375" style="49" customWidth="1"/>
    <col min="11261" max="11262" width="60.7109375" style="49" customWidth="1"/>
    <col min="11263" max="11264" width="45.7109375" style="49" customWidth="1"/>
    <col min="11265" max="11269" width="0" style="49" hidden="1" customWidth="1"/>
    <col min="11270" max="11508" width="9.140625" style="49"/>
    <col min="11509" max="11509" width="15.7109375" style="49" customWidth="1"/>
    <col min="11510" max="11510" width="9.5703125" style="49" customWidth="1"/>
    <col min="11511" max="11511" width="10.7109375" style="49" customWidth="1"/>
    <col min="11512" max="11512" width="15.7109375" style="49" customWidth="1"/>
    <col min="11513" max="11513" width="12.7109375" style="49" customWidth="1"/>
    <col min="11514" max="11514" width="10.85546875" style="49" customWidth="1"/>
    <col min="11515" max="11515" width="20.7109375" style="49" customWidth="1"/>
    <col min="11516" max="11516" width="24.7109375" style="49" customWidth="1"/>
    <col min="11517" max="11518" width="60.7109375" style="49" customWidth="1"/>
    <col min="11519" max="11520" width="45.7109375" style="49" customWidth="1"/>
    <col min="11521" max="11525" width="0" style="49" hidden="1" customWidth="1"/>
    <col min="11526" max="11764" width="9.140625" style="49"/>
    <col min="11765" max="11765" width="15.7109375" style="49" customWidth="1"/>
    <col min="11766" max="11766" width="9.5703125" style="49" customWidth="1"/>
    <col min="11767" max="11767" width="10.7109375" style="49" customWidth="1"/>
    <col min="11768" max="11768" width="15.7109375" style="49" customWidth="1"/>
    <col min="11769" max="11769" width="12.7109375" style="49" customWidth="1"/>
    <col min="11770" max="11770" width="10.85546875" style="49" customWidth="1"/>
    <col min="11771" max="11771" width="20.7109375" style="49" customWidth="1"/>
    <col min="11772" max="11772" width="24.7109375" style="49" customWidth="1"/>
    <col min="11773" max="11774" width="60.7109375" style="49" customWidth="1"/>
    <col min="11775" max="11776" width="45.7109375" style="49" customWidth="1"/>
    <col min="11777" max="11781" width="0" style="49" hidden="1" customWidth="1"/>
    <col min="11782" max="12020" width="9.140625" style="49"/>
    <col min="12021" max="12021" width="15.7109375" style="49" customWidth="1"/>
    <col min="12022" max="12022" width="9.5703125" style="49" customWidth="1"/>
    <col min="12023" max="12023" width="10.7109375" style="49" customWidth="1"/>
    <col min="12024" max="12024" width="15.7109375" style="49" customWidth="1"/>
    <col min="12025" max="12025" width="12.7109375" style="49" customWidth="1"/>
    <col min="12026" max="12026" width="10.85546875" style="49" customWidth="1"/>
    <col min="12027" max="12027" width="20.7109375" style="49" customWidth="1"/>
    <col min="12028" max="12028" width="24.7109375" style="49" customWidth="1"/>
    <col min="12029" max="12030" width="60.7109375" style="49" customWidth="1"/>
    <col min="12031" max="12032" width="45.7109375" style="49" customWidth="1"/>
    <col min="12033" max="12037" width="0" style="49" hidden="1" customWidth="1"/>
    <col min="12038" max="12276" width="9.140625" style="49"/>
    <col min="12277" max="12277" width="15.7109375" style="49" customWidth="1"/>
    <col min="12278" max="12278" width="9.5703125" style="49" customWidth="1"/>
    <col min="12279" max="12279" width="10.7109375" style="49" customWidth="1"/>
    <col min="12280" max="12280" width="15.7109375" style="49" customWidth="1"/>
    <col min="12281" max="12281" width="12.7109375" style="49" customWidth="1"/>
    <col min="12282" max="12282" width="10.85546875" style="49" customWidth="1"/>
    <col min="12283" max="12283" width="20.7109375" style="49" customWidth="1"/>
    <col min="12284" max="12284" width="24.7109375" style="49" customWidth="1"/>
    <col min="12285" max="12286" width="60.7109375" style="49" customWidth="1"/>
    <col min="12287" max="12288" width="45.7109375" style="49" customWidth="1"/>
    <col min="12289" max="12293" width="0" style="49" hidden="1" customWidth="1"/>
    <col min="12294" max="12532" width="9.140625" style="49"/>
    <col min="12533" max="12533" width="15.7109375" style="49" customWidth="1"/>
    <col min="12534" max="12534" width="9.5703125" style="49" customWidth="1"/>
    <col min="12535" max="12535" width="10.7109375" style="49" customWidth="1"/>
    <col min="12536" max="12536" width="15.7109375" style="49" customWidth="1"/>
    <col min="12537" max="12537" width="12.7109375" style="49" customWidth="1"/>
    <col min="12538" max="12538" width="10.85546875" style="49" customWidth="1"/>
    <col min="12539" max="12539" width="20.7109375" style="49" customWidth="1"/>
    <col min="12540" max="12540" width="24.7109375" style="49" customWidth="1"/>
    <col min="12541" max="12542" width="60.7109375" style="49" customWidth="1"/>
    <col min="12543" max="12544" width="45.7109375" style="49" customWidth="1"/>
    <col min="12545" max="12549" width="0" style="49" hidden="1" customWidth="1"/>
    <col min="12550" max="12788" width="9.140625" style="49"/>
    <col min="12789" max="12789" width="15.7109375" style="49" customWidth="1"/>
    <col min="12790" max="12790" width="9.5703125" style="49" customWidth="1"/>
    <col min="12791" max="12791" width="10.7109375" style="49" customWidth="1"/>
    <col min="12792" max="12792" width="15.7109375" style="49" customWidth="1"/>
    <col min="12793" max="12793" width="12.7109375" style="49" customWidth="1"/>
    <col min="12794" max="12794" width="10.85546875" style="49" customWidth="1"/>
    <col min="12795" max="12795" width="20.7109375" style="49" customWidth="1"/>
    <col min="12796" max="12796" width="24.7109375" style="49" customWidth="1"/>
    <col min="12797" max="12798" width="60.7109375" style="49" customWidth="1"/>
    <col min="12799" max="12800" width="45.7109375" style="49" customWidth="1"/>
    <col min="12801" max="12805" width="0" style="49" hidden="1" customWidth="1"/>
    <col min="12806" max="13044" width="9.140625" style="49"/>
    <col min="13045" max="13045" width="15.7109375" style="49" customWidth="1"/>
    <col min="13046" max="13046" width="9.5703125" style="49" customWidth="1"/>
    <col min="13047" max="13047" width="10.7109375" style="49" customWidth="1"/>
    <col min="13048" max="13048" width="15.7109375" style="49" customWidth="1"/>
    <col min="13049" max="13049" width="12.7109375" style="49" customWidth="1"/>
    <col min="13050" max="13050" width="10.85546875" style="49" customWidth="1"/>
    <col min="13051" max="13051" width="20.7109375" style="49" customWidth="1"/>
    <col min="13052" max="13052" width="24.7109375" style="49" customWidth="1"/>
    <col min="13053" max="13054" width="60.7109375" style="49" customWidth="1"/>
    <col min="13055" max="13056" width="45.7109375" style="49" customWidth="1"/>
    <col min="13057" max="13061" width="0" style="49" hidden="1" customWidth="1"/>
    <col min="13062" max="13300" width="9.140625" style="49"/>
    <col min="13301" max="13301" width="15.7109375" style="49" customWidth="1"/>
    <col min="13302" max="13302" width="9.5703125" style="49" customWidth="1"/>
    <col min="13303" max="13303" width="10.7109375" style="49" customWidth="1"/>
    <col min="13304" max="13304" width="15.7109375" style="49" customWidth="1"/>
    <col min="13305" max="13305" width="12.7109375" style="49" customWidth="1"/>
    <col min="13306" max="13306" width="10.85546875" style="49" customWidth="1"/>
    <col min="13307" max="13307" width="20.7109375" style="49" customWidth="1"/>
    <col min="13308" max="13308" width="24.7109375" style="49" customWidth="1"/>
    <col min="13309" max="13310" width="60.7109375" style="49" customWidth="1"/>
    <col min="13311" max="13312" width="45.7109375" style="49" customWidth="1"/>
    <col min="13313" max="13317" width="0" style="49" hidden="1" customWidth="1"/>
    <col min="13318" max="13556" width="9.140625" style="49"/>
    <col min="13557" max="13557" width="15.7109375" style="49" customWidth="1"/>
    <col min="13558" max="13558" width="9.5703125" style="49" customWidth="1"/>
    <col min="13559" max="13559" width="10.7109375" style="49" customWidth="1"/>
    <col min="13560" max="13560" width="15.7109375" style="49" customWidth="1"/>
    <col min="13561" max="13561" width="12.7109375" style="49" customWidth="1"/>
    <col min="13562" max="13562" width="10.85546875" style="49" customWidth="1"/>
    <col min="13563" max="13563" width="20.7109375" style="49" customWidth="1"/>
    <col min="13564" max="13564" width="24.7109375" style="49" customWidth="1"/>
    <col min="13565" max="13566" width="60.7109375" style="49" customWidth="1"/>
    <col min="13567" max="13568" width="45.7109375" style="49" customWidth="1"/>
    <col min="13569" max="13573" width="0" style="49" hidden="1" customWidth="1"/>
    <col min="13574" max="13812" width="9.140625" style="49"/>
    <col min="13813" max="13813" width="15.7109375" style="49" customWidth="1"/>
    <col min="13814" max="13814" width="9.5703125" style="49" customWidth="1"/>
    <col min="13815" max="13815" width="10.7109375" style="49" customWidth="1"/>
    <col min="13816" max="13816" width="15.7109375" style="49" customWidth="1"/>
    <col min="13817" max="13817" width="12.7109375" style="49" customWidth="1"/>
    <col min="13818" max="13818" width="10.85546875" style="49" customWidth="1"/>
    <col min="13819" max="13819" width="20.7109375" style="49" customWidth="1"/>
    <col min="13820" max="13820" width="24.7109375" style="49" customWidth="1"/>
    <col min="13821" max="13822" width="60.7109375" style="49" customWidth="1"/>
    <col min="13823" max="13824" width="45.7109375" style="49" customWidth="1"/>
    <col min="13825" max="13829" width="0" style="49" hidden="1" customWidth="1"/>
    <col min="13830" max="14068" width="9.140625" style="49"/>
    <col min="14069" max="14069" width="15.7109375" style="49" customWidth="1"/>
    <col min="14070" max="14070" width="9.5703125" style="49" customWidth="1"/>
    <col min="14071" max="14071" width="10.7109375" style="49" customWidth="1"/>
    <col min="14072" max="14072" width="15.7109375" style="49" customWidth="1"/>
    <col min="14073" max="14073" width="12.7109375" style="49" customWidth="1"/>
    <col min="14074" max="14074" width="10.85546875" style="49" customWidth="1"/>
    <col min="14075" max="14075" width="20.7109375" style="49" customWidth="1"/>
    <col min="14076" max="14076" width="24.7109375" style="49" customWidth="1"/>
    <col min="14077" max="14078" width="60.7109375" style="49" customWidth="1"/>
    <col min="14079" max="14080" width="45.7109375" style="49" customWidth="1"/>
    <col min="14081" max="14085" width="0" style="49" hidden="1" customWidth="1"/>
    <col min="14086" max="14324" width="9.140625" style="49"/>
    <col min="14325" max="14325" width="15.7109375" style="49" customWidth="1"/>
    <col min="14326" max="14326" width="9.5703125" style="49" customWidth="1"/>
    <col min="14327" max="14327" width="10.7109375" style="49" customWidth="1"/>
    <col min="14328" max="14328" width="15.7109375" style="49" customWidth="1"/>
    <col min="14329" max="14329" width="12.7109375" style="49" customWidth="1"/>
    <col min="14330" max="14330" width="10.85546875" style="49" customWidth="1"/>
    <col min="14331" max="14331" width="20.7109375" style="49" customWidth="1"/>
    <col min="14332" max="14332" width="24.7109375" style="49" customWidth="1"/>
    <col min="14333" max="14334" width="60.7109375" style="49" customWidth="1"/>
    <col min="14335" max="14336" width="45.7109375" style="49" customWidth="1"/>
    <col min="14337" max="14341" width="0" style="49" hidden="1" customWidth="1"/>
    <col min="14342" max="14580" width="9.140625" style="49"/>
    <col min="14581" max="14581" width="15.7109375" style="49" customWidth="1"/>
    <col min="14582" max="14582" width="9.5703125" style="49" customWidth="1"/>
    <col min="14583" max="14583" width="10.7109375" style="49" customWidth="1"/>
    <col min="14584" max="14584" width="15.7109375" style="49" customWidth="1"/>
    <col min="14585" max="14585" width="12.7109375" style="49" customWidth="1"/>
    <col min="14586" max="14586" width="10.85546875" style="49" customWidth="1"/>
    <col min="14587" max="14587" width="20.7109375" style="49" customWidth="1"/>
    <col min="14588" max="14588" width="24.7109375" style="49" customWidth="1"/>
    <col min="14589" max="14590" width="60.7109375" style="49" customWidth="1"/>
    <col min="14591" max="14592" width="45.7109375" style="49" customWidth="1"/>
    <col min="14593" max="14597" width="0" style="49" hidden="1" customWidth="1"/>
    <col min="14598" max="14836" width="9.140625" style="49"/>
    <col min="14837" max="14837" width="15.7109375" style="49" customWidth="1"/>
    <col min="14838" max="14838" width="9.5703125" style="49" customWidth="1"/>
    <col min="14839" max="14839" width="10.7109375" style="49" customWidth="1"/>
    <col min="14840" max="14840" width="15.7109375" style="49" customWidth="1"/>
    <col min="14841" max="14841" width="12.7109375" style="49" customWidth="1"/>
    <col min="14842" max="14842" width="10.85546875" style="49" customWidth="1"/>
    <col min="14843" max="14843" width="20.7109375" style="49" customWidth="1"/>
    <col min="14844" max="14844" width="24.7109375" style="49" customWidth="1"/>
    <col min="14845" max="14846" width="60.7109375" style="49" customWidth="1"/>
    <col min="14847" max="14848" width="45.7109375" style="49" customWidth="1"/>
    <col min="14849" max="14853" width="0" style="49" hidden="1" customWidth="1"/>
    <col min="14854" max="15092" width="9.140625" style="49"/>
    <col min="15093" max="15093" width="15.7109375" style="49" customWidth="1"/>
    <col min="15094" max="15094" width="9.5703125" style="49" customWidth="1"/>
    <col min="15095" max="15095" width="10.7109375" style="49" customWidth="1"/>
    <col min="15096" max="15096" width="15.7109375" style="49" customWidth="1"/>
    <col min="15097" max="15097" width="12.7109375" style="49" customWidth="1"/>
    <col min="15098" max="15098" width="10.85546875" style="49" customWidth="1"/>
    <col min="15099" max="15099" width="20.7109375" style="49" customWidth="1"/>
    <col min="15100" max="15100" width="24.7109375" style="49" customWidth="1"/>
    <col min="15101" max="15102" width="60.7109375" style="49" customWidth="1"/>
    <col min="15103" max="15104" width="45.7109375" style="49" customWidth="1"/>
    <col min="15105" max="15109" width="0" style="49" hidden="1" customWidth="1"/>
    <col min="15110" max="15348" width="9.140625" style="49"/>
    <col min="15349" max="15349" width="15.7109375" style="49" customWidth="1"/>
    <col min="15350" max="15350" width="9.5703125" style="49" customWidth="1"/>
    <col min="15351" max="15351" width="10.7109375" style="49" customWidth="1"/>
    <col min="15352" max="15352" width="15.7109375" style="49" customWidth="1"/>
    <col min="15353" max="15353" width="12.7109375" style="49" customWidth="1"/>
    <col min="15354" max="15354" width="10.85546875" style="49" customWidth="1"/>
    <col min="15355" max="15355" width="20.7109375" style="49" customWidth="1"/>
    <col min="15356" max="15356" width="24.7109375" style="49" customWidth="1"/>
    <col min="15357" max="15358" width="60.7109375" style="49" customWidth="1"/>
    <col min="15359" max="15360" width="45.7109375" style="49" customWidth="1"/>
    <col min="15361" max="15365" width="0" style="49" hidden="1" customWidth="1"/>
    <col min="15366" max="15604" width="9.140625" style="49"/>
    <col min="15605" max="15605" width="15.7109375" style="49" customWidth="1"/>
    <col min="15606" max="15606" width="9.5703125" style="49" customWidth="1"/>
    <col min="15607" max="15607" width="10.7109375" style="49" customWidth="1"/>
    <col min="15608" max="15608" width="15.7109375" style="49" customWidth="1"/>
    <col min="15609" max="15609" width="12.7109375" style="49" customWidth="1"/>
    <col min="15610" max="15610" width="10.85546875" style="49" customWidth="1"/>
    <col min="15611" max="15611" width="20.7109375" style="49" customWidth="1"/>
    <col min="15612" max="15612" width="24.7109375" style="49" customWidth="1"/>
    <col min="15613" max="15614" width="60.7109375" style="49" customWidth="1"/>
    <col min="15615" max="15616" width="45.7109375" style="49" customWidth="1"/>
    <col min="15617" max="15621" width="0" style="49" hidden="1" customWidth="1"/>
    <col min="15622" max="15860" width="9.140625" style="49"/>
    <col min="15861" max="15861" width="15.7109375" style="49" customWidth="1"/>
    <col min="15862" max="15862" width="9.5703125" style="49" customWidth="1"/>
    <col min="15863" max="15863" width="10.7109375" style="49" customWidth="1"/>
    <col min="15864" max="15864" width="15.7109375" style="49" customWidth="1"/>
    <col min="15865" max="15865" width="12.7109375" style="49" customWidth="1"/>
    <col min="15866" max="15866" width="10.85546875" style="49" customWidth="1"/>
    <col min="15867" max="15867" width="20.7109375" style="49" customWidth="1"/>
    <col min="15868" max="15868" width="24.7109375" style="49" customWidth="1"/>
    <col min="15869" max="15870" width="60.7109375" style="49" customWidth="1"/>
    <col min="15871" max="15872" width="45.7109375" style="49" customWidth="1"/>
    <col min="15873" max="15877" width="0" style="49" hidden="1" customWidth="1"/>
    <col min="15878" max="16116" width="9.140625" style="49"/>
    <col min="16117" max="16117" width="15.7109375" style="49" customWidth="1"/>
    <col min="16118" max="16118" width="9.5703125" style="49" customWidth="1"/>
    <col min="16119" max="16119" width="10.7109375" style="49" customWidth="1"/>
    <col min="16120" max="16120" width="15.7109375" style="49" customWidth="1"/>
    <col min="16121" max="16121" width="12.7109375" style="49" customWidth="1"/>
    <col min="16122" max="16122" width="10.85546875" style="49" customWidth="1"/>
    <col min="16123" max="16123" width="20.7109375" style="49" customWidth="1"/>
    <col min="16124" max="16124" width="24.7109375" style="49" customWidth="1"/>
    <col min="16125" max="16126" width="60.7109375" style="49" customWidth="1"/>
    <col min="16127" max="16128" width="45.7109375" style="49" customWidth="1"/>
    <col min="16129" max="16133" width="0" style="49" hidden="1" customWidth="1"/>
    <col min="16134" max="16384" width="9.140625" style="49"/>
  </cols>
  <sheetData>
    <row r="1" spans="1:8" ht="18" customHeight="1">
      <c r="B1" s="214" t="s">
        <v>95</v>
      </c>
      <c r="C1" s="214"/>
      <c r="D1" s="214"/>
      <c r="E1" s="214"/>
      <c r="F1" s="214"/>
      <c r="G1" s="214"/>
      <c r="H1" s="214"/>
    </row>
    <row r="2" spans="1:8" s="58" customFormat="1" ht="18">
      <c r="B2" s="91" t="s">
        <v>177</v>
      </c>
      <c r="C2" s="91"/>
      <c r="D2" s="59"/>
      <c r="E2" s="91"/>
      <c r="F2" s="60"/>
      <c r="G2" s="61"/>
      <c r="H2" s="61"/>
    </row>
    <row r="3" spans="1:8" s="62" customFormat="1" ht="16.5" thickBot="1">
      <c r="B3" s="79" t="s">
        <v>6</v>
      </c>
      <c r="C3" s="79" t="s">
        <v>7</v>
      </c>
      <c r="D3" s="80" t="s">
        <v>1</v>
      </c>
      <c r="E3" s="79" t="s">
        <v>8</v>
      </c>
      <c r="F3" s="81" t="s">
        <v>9</v>
      </c>
      <c r="G3" s="82" t="s">
        <v>10</v>
      </c>
      <c r="H3" s="82" t="s">
        <v>11</v>
      </c>
    </row>
    <row r="4" spans="1:8">
      <c r="B4" s="77" t="s">
        <v>232</v>
      </c>
    </row>
    <row r="5" spans="1:8">
      <c r="B5" s="77" t="s">
        <v>12</v>
      </c>
    </row>
    <row r="6" spans="1:8">
      <c r="B6" s="77" t="s">
        <v>13</v>
      </c>
    </row>
    <row r="7" spans="1:8" ht="25.5">
      <c r="A7" s="63"/>
      <c r="B7" s="78"/>
      <c r="C7" s="148" t="s">
        <v>71</v>
      </c>
      <c r="D7" s="149" t="s">
        <v>70</v>
      </c>
      <c r="E7" s="148" t="s">
        <v>14</v>
      </c>
      <c r="F7" s="67">
        <v>4.6399999999999997</v>
      </c>
      <c r="G7" s="68"/>
      <c r="H7" s="68">
        <f>F7*G7</f>
        <v>0</v>
      </c>
    </row>
    <row r="8" spans="1:8" ht="25.5">
      <c r="B8" s="77"/>
      <c r="C8" s="154" t="s">
        <v>69</v>
      </c>
      <c r="D8" s="155" t="s">
        <v>68</v>
      </c>
      <c r="E8" s="154" t="s">
        <v>15</v>
      </c>
      <c r="F8" s="67">
        <v>240</v>
      </c>
      <c r="G8" s="76"/>
      <c r="H8" s="76">
        <f>F8*G8</f>
        <v>0</v>
      </c>
    </row>
    <row r="9" spans="1:8" ht="25.5">
      <c r="B9" s="77"/>
      <c r="C9" s="152" t="s">
        <v>231</v>
      </c>
      <c r="D9" s="153" t="s">
        <v>230</v>
      </c>
      <c r="E9" s="152" t="s">
        <v>14</v>
      </c>
      <c r="F9" s="70">
        <v>4.6399999999999997</v>
      </c>
      <c r="G9" s="71"/>
      <c r="H9" s="71">
        <f>F9*G9</f>
        <v>0</v>
      </c>
    </row>
    <row r="10" spans="1:8">
      <c r="B10" s="77"/>
      <c r="C10" s="150"/>
      <c r="D10" s="151"/>
      <c r="E10" s="150"/>
      <c r="G10" s="72" t="s">
        <v>2</v>
      </c>
      <c r="H10" s="72">
        <f>SUM(H7:H9)</f>
        <v>0</v>
      </c>
    </row>
    <row r="11" spans="1:8">
      <c r="B11" s="77"/>
      <c r="C11" s="150"/>
      <c r="D11" s="151"/>
      <c r="E11" s="150"/>
      <c r="G11" s="72"/>
      <c r="H11" s="72"/>
    </row>
    <row r="12" spans="1:8">
      <c r="B12" s="77"/>
      <c r="C12" s="150"/>
      <c r="D12" s="151"/>
      <c r="E12" s="150"/>
      <c r="G12" s="72"/>
      <c r="H12" s="72"/>
    </row>
    <row r="13" spans="1:8">
      <c r="A13" s="63"/>
      <c r="B13" s="78" t="s">
        <v>16</v>
      </c>
      <c r="C13" s="146"/>
      <c r="D13" s="147"/>
      <c r="E13" s="146"/>
      <c r="G13" s="74"/>
      <c r="H13" s="74"/>
    </row>
    <row r="14" spans="1:8" ht="25.5">
      <c r="A14" s="63"/>
      <c r="B14" s="78"/>
      <c r="C14" s="148" t="s">
        <v>17</v>
      </c>
      <c r="D14" s="149" t="s">
        <v>18</v>
      </c>
      <c r="E14" s="148" t="s">
        <v>19</v>
      </c>
      <c r="F14" s="67">
        <v>12000</v>
      </c>
      <c r="G14" s="68"/>
      <c r="H14" s="68">
        <f t="shared" ref="H14:H19" si="0">F14*G14</f>
        <v>0</v>
      </c>
    </row>
    <row r="15" spans="1:8" ht="38.25">
      <c r="A15" s="63"/>
      <c r="B15" s="78"/>
      <c r="C15" s="148" t="s">
        <v>67</v>
      </c>
      <c r="D15" s="149" t="s">
        <v>229</v>
      </c>
      <c r="E15" s="148" t="s">
        <v>15</v>
      </c>
      <c r="F15" s="67">
        <v>150</v>
      </c>
      <c r="G15" s="68"/>
      <c r="H15" s="68">
        <f t="shared" si="0"/>
        <v>0</v>
      </c>
    </row>
    <row r="16" spans="1:8" ht="51">
      <c r="A16" s="63"/>
      <c r="B16" s="78"/>
      <c r="C16" s="148" t="s">
        <v>66</v>
      </c>
      <c r="D16" s="149" t="s">
        <v>228</v>
      </c>
      <c r="E16" s="148" t="s">
        <v>15</v>
      </c>
      <c r="F16" s="67">
        <v>150</v>
      </c>
      <c r="G16" s="68"/>
      <c r="H16" s="68">
        <f t="shared" si="0"/>
        <v>0</v>
      </c>
    </row>
    <row r="17" spans="1:17" ht="25.5">
      <c r="A17" s="63"/>
      <c r="B17" s="78"/>
      <c r="C17" s="143" t="s">
        <v>21</v>
      </c>
      <c r="D17" s="144" t="s">
        <v>227</v>
      </c>
      <c r="E17" s="143" t="s">
        <v>226</v>
      </c>
      <c r="F17" s="56">
        <v>1</v>
      </c>
      <c r="G17" s="55"/>
      <c r="H17" s="55">
        <f t="shared" si="0"/>
        <v>0</v>
      </c>
      <c r="Q17" s="86"/>
    </row>
    <row r="18" spans="1:17">
      <c r="A18" s="63"/>
      <c r="B18" s="78"/>
      <c r="C18" s="148" t="s">
        <v>225</v>
      </c>
      <c r="D18" s="149" t="s">
        <v>224</v>
      </c>
      <c r="E18" s="148" t="s">
        <v>15</v>
      </c>
      <c r="F18" s="67">
        <v>2</v>
      </c>
      <c r="G18" s="68"/>
      <c r="H18" s="68">
        <f t="shared" si="0"/>
        <v>0</v>
      </c>
    </row>
    <row r="19" spans="1:17">
      <c r="A19" s="63"/>
      <c r="B19" s="78"/>
      <c r="C19" s="143"/>
      <c r="D19" s="144" t="s">
        <v>223</v>
      </c>
      <c r="E19" s="143" t="s">
        <v>15</v>
      </c>
      <c r="F19" s="56">
        <v>1</v>
      </c>
      <c r="G19" s="55"/>
      <c r="H19" s="55">
        <f t="shared" si="0"/>
        <v>0</v>
      </c>
      <c r="Q19" s="86"/>
    </row>
    <row r="20" spans="1:17">
      <c r="A20" s="63"/>
      <c r="B20" s="78"/>
      <c r="C20" s="146"/>
      <c r="D20" s="147"/>
      <c r="E20" s="146"/>
      <c r="F20" s="142"/>
      <c r="G20" s="50" t="s">
        <v>2</v>
      </c>
      <c r="H20" s="50">
        <f>SUM(H14:H19)</f>
        <v>0</v>
      </c>
    </row>
    <row r="21" spans="1:17">
      <c r="A21" s="63"/>
      <c r="B21" s="78"/>
      <c r="C21" s="146"/>
      <c r="D21" s="147"/>
      <c r="E21" s="146"/>
      <c r="F21" s="142"/>
      <c r="G21" s="50"/>
      <c r="H21" s="50"/>
    </row>
    <row r="22" spans="1:17">
      <c r="A22" s="63"/>
      <c r="B22" s="78"/>
      <c r="C22" s="146"/>
      <c r="D22" s="147"/>
      <c r="E22" s="146"/>
      <c r="F22" s="142"/>
      <c r="G22" s="50"/>
      <c r="H22" s="50"/>
    </row>
    <row r="23" spans="1:17">
      <c r="A23" s="63"/>
      <c r="B23" s="78" t="s">
        <v>60</v>
      </c>
      <c r="C23" s="146"/>
      <c r="D23" s="147"/>
      <c r="E23" s="146"/>
      <c r="G23" s="74"/>
      <c r="H23" s="74"/>
    </row>
    <row r="24" spans="1:17">
      <c r="A24" s="63"/>
      <c r="B24" s="78"/>
      <c r="C24" s="148" t="s">
        <v>222</v>
      </c>
      <c r="D24" s="149" t="s">
        <v>77</v>
      </c>
      <c r="E24" s="148" t="s">
        <v>15</v>
      </c>
      <c r="F24" s="67">
        <v>1</v>
      </c>
      <c r="G24" s="68"/>
      <c r="H24" s="68">
        <f>F24*G24</f>
        <v>0</v>
      </c>
    </row>
    <row r="25" spans="1:17" ht="25.5">
      <c r="A25" s="63"/>
      <c r="B25" s="78"/>
      <c r="C25" s="143" t="s">
        <v>221</v>
      </c>
      <c r="D25" s="144" t="s">
        <v>76</v>
      </c>
      <c r="E25" s="143" t="s">
        <v>15</v>
      </c>
      <c r="F25" s="70">
        <v>1</v>
      </c>
      <c r="G25" s="55"/>
      <c r="H25" s="55">
        <f>F25*G25</f>
        <v>0</v>
      </c>
    </row>
    <row r="26" spans="1:17">
      <c r="A26" s="63"/>
      <c r="B26" s="78"/>
      <c r="C26" s="146"/>
      <c r="D26" s="147"/>
      <c r="E26" s="146"/>
      <c r="F26" s="142"/>
      <c r="G26" s="50" t="s">
        <v>2</v>
      </c>
      <c r="H26" s="50">
        <f>SUM(H24:H25)</f>
        <v>0</v>
      </c>
    </row>
    <row r="27" spans="1:17">
      <c r="A27" s="63"/>
      <c r="B27" s="78"/>
      <c r="C27" s="146"/>
      <c r="D27" s="147"/>
      <c r="E27" s="146"/>
      <c r="F27" s="142"/>
      <c r="G27" s="50"/>
      <c r="H27" s="50"/>
    </row>
    <row r="28" spans="1:17">
      <c r="A28" s="63"/>
      <c r="B28" s="78"/>
      <c r="C28" s="146"/>
      <c r="D28" s="147"/>
      <c r="E28" s="146"/>
      <c r="F28" s="142"/>
      <c r="G28" s="50"/>
      <c r="H28" s="50"/>
    </row>
    <row r="29" spans="1:17">
      <c r="A29" s="63"/>
      <c r="B29" s="78" t="s">
        <v>22</v>
      </c>
      <c r="C29" s="64"/>
      <c r="D29" s="21"/>
      <c r="E29" s="64"/>
      <c r="F29" s="142"/>
      <c r="G29" s="74"/>
      <c r="H29" s="74"/>
    </row>
    <row r="30" spans="1:17">
      <c r="A30" s="63"/>
      <c r="B30" s="78" t="s">
        <v>23</v>
      </c>
      <c r="C30" s="64"/>
      <c r="D30" s="21"/>
      <c r="E30" s="64"/>
      <c r="F30" s="142"/>
      <c r="G30" s="74"/>
      <c r="H30" s="74"/>
    </row>
    <row r="31" spans="1:17" ht="25.5">
      <c r="A31" s="63"/>
      <c r="B31" s="145"/>
      <c r="C31" s="65" t="s">
        <v>25</v>
      </c>
      <c r="D31" s="66" t="s">
        <v>220</v>
      </c>
      <c r="E31" s="65" t="s">
        <v>24</v>
      </c>
      <c r="F31" s="73">
        <v>3050</v>
      </c>
      <c r="G31" s="68"/>
      <c r="H31" s="68">
        <f>F31*G31</f>
        <v>0</v>
      </c>
    </row>
    <row r="32" spans="1:17" ht="25.5">
      <c r="A32" s="63"/>
      <c r="B32" s="78"/>
      <c r="C32" s="143" t="s">
        <v>53</v>
      </c>
      <c r="D32" s="130" t="s">
        <v>219</v>
      </c>
      <c r="E32" s="143" t="s">
        <v>24</v>
      </c>
      <c r="F32" s="56">
        <v>2240</v>
      </c>
      <c r="G32" s="55"/>
      <c r="H32" s="55">
        <f>F32*G32</f>
        <v>0</v>
      </c>
    </row>
    <row r="33" spans="1:8" ht="25.5">
      <c r="A33" s="63"/>
      <c r="B33" s="78"/>
      <c r="C33" s="143" t="s">
        <v>664</v>
      </c>
      <c r="D33" s="130" t="s">
        <v>665</v>
      </c>
      <c r="E33" s="143" t="s">
        <v>24</v>
      </c>
      <c r="F33" s="56">
        <v>320</v>
      </c>
      <c r="G33" s="55"/>
      <c r="H33" s="55">
        <f>F33*G33</f>
        <v>0</v>
      </c>
    </row>
    <row r="34" spans="1:8" ht="25.5">
      <c r="A34" s="63"/>
      <c r="B34" s="78"/>
      <c r="C34" s="143" t="s">
        <v>663</v>
      </c>
      <c r="D34" s="130" t="s">
        <v>666</v>
      </c>
      <c r="E34" s="143" t="s">
        <v>24</v>
      </c>
      <c r="F34" s="56">
        <v>640</v>
      </c>
      <c r="G34" s="55"/>
      <c r="H34" s="55">
        <f>F34*G34</f>
        <v>0</v>
      </c>
    </row>
    <row r="35" spans="1:8">
      <c r="A35" s="63"/>
      <c r="B35" s="78"/>
      <c r="C35" s="64"/>
      <c r="D35" s="21"/>
      <c r="E35" s="64"/>
      <c r="F35" s="142"/>
      <c r="G35" s="50" t="s">
        <v>2</v>
      </c>
      <c r="H35" s="50">
        <f>SUM(H31:H34)</f>
        <v>0</v>
      </c>
    </row>
    <row r="36" spans="1:8">
      <c r="A36" s="63"/>
      <c r="B36" s="78"/>
      <c r="C36" s="64"/>
      <c r="D36" s="21"/>
      <c r="E36" s="64"/>
      <c r="F36" s="142"/>
      <c r="G36" s="50"/>
      <c r="H36" s="50"/>
    </row>
    <row r="37" spans="1:8">
      <c r="A37" s="63"/>
      <c r="B37" s="78"/>
      <c r="C37" s="64"/>
      <c r="D37" s="21"/>
      <c r="E37" s="64"/>
      <c r="F37" s="142"/>
      <c r="G37" s="50"/>
      <c r="H37" s="50"/>
    </row>
    <row r="38" spans="1:8">
      <c r="A38" s="63"/>
      <c r="B38" s="78" t="s">
        <v>26</v>
      </c>
      <c r="C38" s="64"/>
      <c r="D38" s="21"/>
      <c r="E38" s="64"/>
      <c r="F38" s="142"/>
      <c r="G38" s="74"/>
      <c r="H38" s="74"/>
    </row>
    <row r="39" spans="1:8" ht="25.5">
      <c r="A39" s="63"/>
      <c r="B39" s="78"/>
      <c r="C39" s="53" t="s">
        <v>50</v>
      </c>
      <c r="D39" s="54" t="s">
        <v>55</v>
      </c>
      <c r="E39" s="53" t="s">
        <v>19</v>
      </c>
      <c r="F39" s="56">
        <v>20250</v>
      </c>
      <c r="G39" s="55"/>
      <c r="H39" s="55">
        <f>F39*G39</f>
        <v>0</v>
      </c>
    </row>
    <row r="40" spans="1:8">
      <c r="A40" s="63"/>
      <c r="B40" s="78"/>
      <c r="C40" s="64"/>
      <c r="D40" s="21"/>
      <c r="E40" s="64"/>
      <c r="F40" s="142"/>
      <c r="G40" s="50" t="s">
        <v>2</v>
      </c>
      <c r="H40" s="50">
        <f>SUM(H39:H39)</f>
        <v>0</v>
      </c>
    </row>
    <row r="41" spans="1:8">
      <c r="A41" s="63"/>
      <c r="B41" s="78"/>
      <c r="C41" s="64"/>
      <c r="D41" s="21"/>
      <c r="E41" s="64"/>
      <c r="F41" s="142"/>
      <c r="G41" s="50"/>
      <c r="H41" s="50"/>
    </row>
    <row r="42" spans="1:8">
      <c r="A42" s="63"/>
      <c r="B42" s="78"/>
      <c r="C42" s="64"/>
      <c r="D42" s="21"/>
      <c r="E42" s="64"/>
      <c r="F42" s="142"/>
      <c r="G42" s="50"/>
      <c r="H42" s="50"/>
    </row>
    <row r="43" spans="1:8">
      <c r="B43" s="77" t="s">
        <v>218</v>
      </c>
    </row>
    <row r="44" spans="1:8" ht="51">
      <c r="B44" s="77"/>
      <c r="C44" s="97" t="s">
        <v>217</v>
      </c>
      <c r="D44" s="69" t="s">
        <v>216</v>
      </c>
      <c r="E44" s="97" t="s">
        <v>24</v>
      </c>
      <c r="F44" s="70">
        <v>5950</v>
      </c>
      <c r="G44" s="71"/>
      <c r="H44" s="71">
        <f>F44*G44</f>
        <v>0</v>
      </c>
    </row>
    <row r="45" spans="1:8">
      <c r="B45" s="77"/>
      <c r="G45" s="72" t="s">
        <v>2</v>
      </c>
      <c r="H45" s="72">
        <f>SUM(H44:H44)</f>
        <v>0</v>
      </c>
    </row>
    <row r="46" spans="1:8">
      <c r="B46" s="77"/>
      <c r="G46" s="72"/>
      <c r="H46" s="72"/>
    </row>
    <row r="47" spans="1:8">
      <c r="B47" s="77"/>
      <c r="G47" s="72"/>
      <c r="H47" s="72"/>
    </row>
    <row r="48" spans="1:8">
      <c r="B48" s="77" t="s">
        <v>215</v>
      </c>
    </row>
    <row r="49" spans="2:8" ht="25.5">
      <c r="B49" s="77"/>
      <c r="C49" s="96" t="s">
        <v>214</v>
      </c>
      <c r="D49" s="75" t="s">
        <v>213</v>
      </c>
      <c r="E49" s="96" t="s">
        <v>19</v>
      </c>
      <c r="F49" s="67">
        <v>10500</v>
      </c>
      <c r="G49" s="76"/>
      <c r="H49" s="76">
        <f>F49*G49</f>
        <v>0</v>
      </c>
    </row>
    <row r="50" spans="2:8">
      <c r="B50" s="77"/>
      <c r="C50" s="97" t="s">
        <v>27</v>
      </c>
      <c r="D50" s="69" t="s">
        <v>28</v>
      </c>
      <c r="E50" s="97" t="s">
        <v>19</v>
      </c>
      <c r="F50" s="70">
        <v>10500</v>
      </c>
      <c r="G50" s="71"/>
      <c r="H50" s="71">
        <f>F50*G50</f>
        <v>0</v>
      </c>
    </row>
    <row r="51" spans="2:8">
      <c r="B51" s="77"/>
      <c r="G51" s="72" t="s">
        <v>2</v>
      </c>
      <c r="H51" s="72">
        <f>SUM(H49:H50)</f>
        <v>0</v>
      </c>
    </row>
    <row r="52" spans="2:8">
      <c r="B52" s="77"/>
      <c r="G52" s="72"/>
      <c r="H52" s="72"/>
    </row>
    <row r="53" spans="2:8">
      <c r="B53" s="77"/>
      <c r="G53" s="72"/>
      <c r="H53" s="72"/>
    </row>
    <row r="54" spans="2:8">
      <c r="B54" s="77" t="s">
        <v>212</v>
      </c>
    </row>
    <row r="55" spans="2:8">
      <c r="B55" s="77"/>
      <c r="C55" s="96" t="s">
        <v>211</v>
      </c>
      <c r="D55" s="75" t="s">
        <v>75</v>
      </c>
      <c r="E55" s="96" t="s">
        <v>29</v>
      </c>
      <c r="F55" s="67">
        <v>10975</v>
      </c>
      <c r="G55" s="76"/>
      <c r="H55" s="76">
        <f>F55*G55</f>
        <v>0</v>
      </c>
    </row>
    <row r="56" spans="2:8">
      <c r="B56" s="77"/>
      <c r="C56" s="96" t="s">
        <v>210</v>
      </c>
      <c r="D56" s="75" t="s">
        <v>209</v>
      </c>
      <c r="E56" s="96" t="s">
        <v>24</v>
      </c>
      <c r="F56" s="67">
        <v>3050</v>
      </c>
      <c r="G56" s="76"/>
      <c r="H56" s="76">
        <f>F56*G56</f>
        <v>0</v>
      </c>
    </row>
    <row r="57" spans="2:8" ht="25.5">
      <c r="B57" s="77"/>
      <c r="C57" s="97" t="s">
        <v>65</v>
      </c>
      <c r="D57" s="36" t="s">
        <v>667</v>
      </c>
      <c r="E57" s="97" t="s">
        <v>24</v>
      </c>
      <c r="F57" s="70">
        <v>3200</v>
      </c>
      <c r="G57" s="71"/>
      <c r="H57" s="71">
        <f>F57*G57</f>
        <v>0</v>
      </c>
    </row>
    <row r="58" spans="2:8">
      <c r="B58" s="77"/>
      <c r="G58" s="72" t="s">
        <v>2</v>
      </c>
      <c r="H58" s="72">
        <f>SUM(H55:H57)</f>
        <v>0</v>
      </c>
    </row>
    <row r="59" spans="2:8">
      <c r="B59" s="77"/>
      <c r="G59" s="72"/>
      <c r="H59" s="72"/>
    </row>
    <row r="60" spans="2:8">
      <c r="B60" s="77"/>
      <c r="G60" s="72"/>
      <c r="H60" s="72"/>
    </row>
    <row r="61" spans="2:8">
      <c r="B61" s="77" t="s">
        <v>30</v>
      </c>
    </row>
    <row r="62" spans="2:8">
      <c r="B62" s="77" t="s">
        <v>31</v>
      </c>
    </row>
    <row r="63" spans="2:8" ht="25.5">
      <c r="B63" s="77"/>
      <c r="C63" s="97" t="s">
        <v>208</v>
      </c>
      <c r="D63" s="69" t="s">
        <v>207</v>
      </c>
      <c r="E63" s="97" t="s">
        <v>24</v>
      </c>
      <c r="F63" s="70">
        <v>3200</v>
      </c>
      <c r="G63" s="71"/>
      <c r="H63" s="71">
        <f>F63*G63</f>
        <v>0</v>
      </c>
    </row>
    <row r="64" spans="2:8">
      <c r="B64" s="77"/>
      <c r="G64" s="72" t="s">
        <v>2</v>
      </c>
      <c r="H64" s="72">
        <f>SUM(H63:H63)</f>
        <v>0</v>
      </c>
    </row>
    <row r="65" spans="2:8">
      <c r="B65" s="77"/>
      <c r="G65" s="72"/>
      <c r="H65" s="72"/>
    </row>
    <row r="66" spans="2:8">
      <c r="B66" s="77"/>
      <c r="G66" s="72"/>
      <c r="H66" s="72"/>
    </row>
    <row r="67" spans="2:8">
      <c r="B67" s="77" t="s">
        <v>32</v>
      </c>
    </row>
    <row r="68" spans="2:8" ht="25.5">
      <c r="B68" s="77"/>
      <c r="C68" s="96" t="s">
        <v>206</v>
      </c>
      <c r="D68" s="75" t="s">
        <v>205</v>
      </c>
      <c r="E68" s="96" t="s">
        <v>19</v>
      </c>
      <c r="F68" s="67">
        <v>10200</v>
      </c>
      <c r="G68" s="76"/>
      <c r="H68" s="76">
        <f>F68*G68</f>
        <v>0</v>
      </c>
    </row>
    <row r="69" spans="2:8" ht="38.25">
      <c r="B69" s="77"/>
      <c r="C69" s="97" t="s">
        <v>204</v>
      </c>
      <c r="D69" s="69" t="s">
        <v>203</v>
      </c>
      <c r="E69" s="97" t="s">
        <v>19</v>
      </c>
      <c r="F69" s="70">
        <v>100</v>
      </c>
      <c r="G69" s="71"/>
      <c r="H69" s="71">
        <f>F69*G69</f>
        <v>0</v>
      </c>
    </row>
    <row r="70" spans="2:8">
      <c r="B70" s="77"/>
      <c r="G70" s="72" t="s">
        <v>2</v>
      </c>
      <c r="H70" s="72">
        <f>SUM(H68:H69)</f>
        <v>0</v>
      </c>
    </row>
    <row r="71" spans="2:8">
      <c r="B71" s="77"/>
      <c r="G71" s="72"/>
      <c r="H71" s="72"/>
    </row>
    <row r="72" spans="2:8">
      <c r="B72" s="77"/>
      <c r="G72" s="72"/>
      <c r="H72" s="72"/>
    </row>
    <row r="73" spans="2:8">
      <c r="B73" s="77" t="s">
        <v>202</v>
      </c>
    </row>
    <row r="74" spans="2:8">
      <c r="B74" s="77"/>
      <c r="C74" s="97" t="s">
        <v>64</v>
      </c>
      <c r="D74" s="69" t="s">
        <v>63</v>
      </c>
      <c r="E74" s="97" t="s">
        <v>24</v>
      </c>
      <c r="F74" s="70">
        <v>170</v>
      </c>
      <c r="G74" s="71"/>
      <c r="H74" s="71">
        <f>F74*G74</f>
        <v>0</v>
      </c>
    </row>
    <row r="75" spans="2:8">
      <c r="B75" s="77"/>
      <c r="G75" s="72" t="s">
        <v>2</v>
      </c>
      <c r="H75" s="72">
        <f>SUM(H74:H74)</f>
        <v>0</v>
      </c>
    </row>
    <row r="76" spans="2:8">
      <c r="B76" s="77"/>
      <c r="G76" s="72"/>
      <c r="H76" s="72"/>
    </row>
    <row r="77" spans="2:8">
      <c r="B77" s="77"/>
      <c r="G77" s="72"/>
      <c r="H77" s="72"/>
    </row>
    <row r="78" spans="2:8">
      <c r="B78" s="77" t="s">
        <v>33</v>
      </c>
    </row>
    <row r="79" spans="2:8">
      <c r="B79" s="77" t="s">
        <v>201</v>
      </c>
    </row>
    <row r="80" spans="2:8" ht="25.5">
      <c r="B80" s="77"/>
      <c r="C80" s="97"/>
      <c r="D80" s="69" t="s">
        <v>200</v>
      </c>
      <c r="E80" s="97" t="s">
        <v>20</v>
      </c>
      <c r="F80" s="70">
        <v>40</v>
      </c>
      <c r="G80" s="71"/>
      <c r="H80" s="71">
        <f>F80*G80</f>
        <v>0</v>
      </c>
    </row>
    <row r="81" spans="2:8">
      <c r="B81" s="77"/>
      <c r="G81" s="72" t="s">
        <v>2</v>
      </c>
      <c r="H81" s="72">
        <f>SUM(H80:H80)</f>
        <v>0</v>
      </c>
    </row>
    <row r="82" spans="2:8">
      <c r="B82" s="77"/>
      <c r="G82" s="72"/>
      <c r="H82" s="72"/>
    </row>
    <row r="83" spans="2:8">
      <c r="B83" s="77"/>
      <c r="G83" s="72"/>
      <c r="H83" s="72"/>
    </row>
    <row r="84" spans="2:8">
      <c r="B84" s="77" t="s">
        <v>199</v>
      </c>
    </row>
    <row r="85" spans="2:8">
      <c r="B85" s="77" t="s">
        <v>198</v>
      </c>
    </row>
    <row r="86" spans="2:8" ht="89.25">
      <c r="B86" s="77"/>
      <c r="C86" s="97" t="s">
        <v>248</v>
      </c>
      <c r="D86" s="69" t="s">
        <v>247</v>
      </c>
      <c r="E86" s="97" t="s">
        <v>96</v>
      </c>
      <c r="F86" s="70">
        <v>1</v>
      </c>
      <c r="G86" s="71"/>
      <c r="H86" s="71">
        <f t="shared" ref="H86" si="1">F86*G86</f>
        <v>0</v>
      </c>
    </row>
    <row r="87" spans="2:8" ht="25.5">
      <c r="B87" s="77"/>
      <c r="C87" s="96" t="s">
        <v>58</v>
      </c>
      <c r="D87" s="75" t="s">
        <v>59</v>
      </c>
      <c r="E87" s="96" t="s">
        <v>15</v>
      </c>
      <c r="F87" s="67">
        <v>35</v>
      </c>
      <c r="G87" s="76"/>
      <c r="H87" s="76">
        <f t="shared" ref="H87" si="2">F87*G87</f>
        <v>0</v>
      </c>
    </row>
    <row r="88" spans="2:8" ht="38.25">
      <c r="B88" s="77"/>
      <c r="C88" s="96" t="s">
        <v>34</v>
      </c>
      <c r="D88" s="75" t="s">
        <v>35</v>
      </c>
      <c r="E88" s="96" t="s">
        <v>15</v>
      </c>
      <c r="F88" s="67">
        <v>35</v>
      </c>
      <c r="G88" s="76"/>
      <c r="H88" s="76">
        <f t="shared" ref="H88:H96" si="3">F88*G88</f>
        <v>0</v>
      </c>
    </row>
    <row r="89" spans="2:8" ht="51">
      <c r="B89" s="77"/>
      <c r="C89" s="96" t="s">
        <v>197</v>
      </c>
      <c r="D89" s="75" t="s">
        <v>196</v>
      </c>
      <c r="E89" s="96" t="s">
        <v>15</v>
      </c>
      <c r="F89" s="67">
        <v>26</v>
      </c>
      <c r="G89" s="76"/>
      <c r="H89" s="76">
        <f t="shared" si="3"/>
        <v>0</v>
      </c>
    </row>
    <row r="90" spans="2:8" ht="51">
      <c r="B90" s="77"/>
      <c r="C90" s="96" t="s">
        <v>195</v>
      </c>
      <c r="D90" s="75" t="s">
        <v>658</v>
      </c>
      <c r="E90" s="96" t="s">
        <v>15</v>
      </c>
      <c r="F90" s="67">
        <v>14</v>
      </c>
      <c r="G90" s="76"/>
      <c r="H90" s="76">
        <f t="shared" si="3"/>
        <v>0</v>
      </c>
    </row>
    <row r="91" spans="2:8" ht="51">
      <c r="B91" s="77"/>
      <c r="C91" s="96" t="s">
        <v>194</v>
      </c>
      <c r="D91" s="75" t="s">
        <v>193</v>
      </c>
      <c r="E91" s="96" t="s">
        <v>15</v>
      </c>
      <c r="F91" s="67">
        <v>11</v>
      </c>
      <c r="G91" s="76"/>
      <c r="H91" s="76">
        <f t="shared" si="3"/>
        <v>0</v>
      </c>
    </row>
    <row r="92" spans="2:8" ht="51">
      <c r="B92" s="77"/>
      <c r="C92" s="96" t="s">
        <v>191</v>
      </c>
      <c r="D92" s="75" t="s">
        <v>192</v>
      </c>
      <c r="E92" s="96" t="s">
        <v>15</v>
      </c>
      <c r="F92" s="67">
        <v>2</v>
      </c>
      <c r="G92" s="76"/>
      <c r="H92" s="76">
        <f t="shared" si="3"/>
        <v>0</v>
      </c>
    </row>
    <row r="93" spans="2:8" ht="51">
      <c r="B93" s="77"/>
      <c r="C93" s="96" t="s">
        <v>191</v>
      </c>
      <c r="D93" s="75" t="s">
        <v>190</v>
      </c>
      <c r="E93" s="96" t="s">
        <v>15</v>
      </c>
      <c r="F93" s="67">
        <v>2</v>
      </c>
      <c r="G93" s="76"/>
      <c r="H93" s="76">
        <f t="shared" si="3"/>
        <v>0</v>
      </c>
    </row>
    <row r="94" spans="2:8" ht="51">
      <c r="B94" s="77"/>
      <c r="C94" s="96"/>
      <c r="D94" s="75" t="s">
        <v>189</v>
      </c>
      <c r="E94" s="96" t="s">
        <v>15</v>
      </c>
      <c r="F94" s="67">
        <v>2</v>
      </c>
      <c r="G94" s="76"/>
      <c r="H94" s="76">
        <f t="shared" si="3"/>
        <v>0</v>
      </c>
    </row>
    <row r="95" spans="2:8" ht="51">
      <c r="B95" s="77"/>
      <c r="C95" s="96"/>
      <c r="D95" s="75" t="s">
        <v>188</v>
      </c>
      <c r="E95" s="96" t="s">
        <v>15</v>
      </c>
      <c r="F95" s="67">
        <v>2</v>
      </c>
      <c r="G95" s="76"/>
      <c r="H95" s="76">
        <f t="shared" si="3"/>
        <v>0</v>
      </c>
    </row>
    <row r="96" spans="2:8" ht="76.5">
      <c r="B96" s="77"/>
      <c r="C96" s="97" t="s">
        <v>187</v>
      </c>
      <c r="D96" s="69" t="s">
        <v>186</v>
      </c>
      <c r="E96" s="97" t="s">
        <v>20</v>
      </c>
      <c r="F96" s="70">
        <v>49</v>
      </c>
      <c r="G96" s="71"/>
      <c r="H96" s="71">
        <f t="shared" si="3"/>
        <v>0</v>
      </c>
    </row>
    <row r="97" spans="2:8">
      <c r="B97" s="77"/>
      <c r="G97" s="72" t="s">
        <v>2</v>
      </c>
      <c r="H97" s="72">
        <f>SUM(H86:H96)</f>
        <v>0</v>
      </c>
    </row>
    <row r="98" spans="2:8">
      <c r="B98" s="77"/>
      <c r="G98" s="72"/>
      <c r="H98" s="72"/>
    </row>
    <row r="99" spans="2:8">
      <c r="B99" s="77"/>
      <c r="G99" s="72"/>
      <c r="H99" s="72"/>
    </row>
    <row r="100" spans="2:8">
      <c r="B100" s="77" t="s">
        <v>185</v>
      </c>
    </row>
    <row r="101" spans="2:8" ht="38.25">
      <c r="B101" s="77"/>
      <c r="C101" s="97" t="s">
        <v>184</v>
      </c>
      <c r="D101" s="69" t="s">
        <v>183</v>
      </c>
      <c r="E101" s="97" t="s">
        <v>15</v>
      </c>
      <c r="F101" s="70">
        <v>8</v>
      </c>
      <c r="G101" s="71"/>
      <c r="H101" s="71">
        <f>F101*G101</f>
        <v>0</v>
      </c>
    </row>
    <row r="102" spans="2:8">
      <c r="B102" s="77"/>
      <c r="G102" s="72" t="s">
        <v>2</v>
      </c>
      <c r="H102" s="72">
        <f>SUM(H101:H101)</f>
        <v>0</v>
      </c>
    </row>
    <row r="103" spans="2:8">
      <c r="B103" s="77"/>
      <c r="G103" s="72"/>
      <c r="H103" s="72"/>
    </row>
    <row r="104" spans="2:8">
      <c r="B104" s="77"/>
      <c r="G104" s="72"/>
      <c r="H104" s="72"/>
    </row>
    <row r="105" spans="2:8">
      <c r="B105" s="77" t="s">
        <v>182</v>
      </c>
    </row>
    <row r="106" spans="2:8">
      <c r="B106" s="77" t="s">
        <v>181</v>
      </c>
    </row>
    <row r="107" spans="2:8" ht="76.5">
      <c r="B107" s="77"/>
      <c r="C107" s="96"/>
      <c r="D107" s="75" t="s">
        <v>657</v>
      </c>
      <c r="E107" s="96" t="s">
        <v>96</v>
      </c>
      <c r="F107" s="67">
        <v>1</v>
      </c>
      <c r="G107" s="76"/>
      <c r="H107" s="76">
        <f>F107*G107</f>
        <v>0</v>
      </c>
    </row>
    <row r="108" spans="2:8">
      <c r="C108" s="96" t="s">
        <v>37</v>
      </c>
      <c r="D108" s="75" t="s">
        <v>180</v>
      </c>
      <c r="E108" s="96" t="s">
        <v>39</v>
      </c>
      <c r="F108" s="67">
        <v>90</v>
      </c>
      <c r="G108" s="76">
        <v>45</v>
      </c>
      <c r="H108" s="76">
        <f>F108*G108</f>
        <v>4050</v>
      </c>
    </row>
    <row r="109" spans="2:8">
      <c r="C109" s="96" t="s">
        <v>40</v>
      </c>
      <c r="D109" s="75" t="s">
        <v>179</v>
      </c>
      <c r="E109" s="96" t="s">
        <v>39</v>
      </c>
      <c r="F109" s="67">
        <v>40</v>
      </c>
      <c r="G109" s="76">
        <v>45</v>
      </c>
      <c r="H109" s="76">
        <f>F109*G109</f>
        <v>1800</v>
      </c>
    </row>
    <row r="110" spans="2:8" ht="25.5">
      <c r="C110" s="96" t="s">
        <v>51</v>
      </c>
      <c r="D110" s="75" t="s">
        <v>52</v>
      </c>
      <c r="E110" s="96" t="s">
        <v>15</v>
      </c>
      <c r="F110" s="67">
        <v>1</v>
      </c>
      <c r="G110" s="76"/>
      <c r="H110" s="76">
        <f>F110*G110</f>
        <v>0</v>
      </c>
    </row>
    <row r="111" spans="2:8" ht="25.5">
      <c r="C111" s="140"/>
      <c r="D111" s="141" t="s">
        <v>178</v>
      </c>
      <c r="E111" s="140"/>
      <c r="F111" s="139"/>
      <c r="G111" s="138"/>
      <c r="H111" s="138">
        <f>F111*G111</f>
        <v>0</v>
      </c>
    </row>
    <row r="112" spans="2:8" customFormat="1"/>
    <row r="113" spans="7:8">
      <c r="G113" s="72" t="s">
        <v>2</v>
      </c>
      <c r="H113" s="72">
        <f>SUM(H107:H112)</f>
        <v>5850</v>
      </c>
    </row>
    <row r="114" spans="7:8">
      <c r="G114" s="72"/>
      <c r="H114" s="72"/>
    </row>
    <row r="115" spans="7:8">
      <c r="G115" s="72"/>
      <c r="H115" s="72"/>
    </row>
  </sheetData>
  <mergeCells count="1">
    <mergeCell ref="B1:H1"/>
  </mergeCells>
  <pageMargins left="1.1811023622047245" right="0.39370078740157483" top="0.59055118110236227" bottom="0.59055118110236227" header="0" footer="0.19685039370078741"/>
  <pageSetup paperSize="9" scale="67" fitToHeight="0" orientation="portrait" r:id="rId1"/>
  <headerFooter>
    <oddFooter>&amp;C&amp;"Swis721 Cn BT,Roman"Stran &amp;P od &amp;N</oddFooter>
  </headerFooter>
  <rowBreaks count="2" manualBreakCount="2">
    <brk id="60" max="7" man="1"/>
    <brk id="104"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Zeros="0" view="pageBreakPreview" zoomScale="130" zoomScaleNormal="100" zoomScaleSheetLayoutView="130" workbookViewId="0"/>
  </sheetViews>
  <sheetFormatPr defaultRowHeight="12.75"/>
  <cols>
    <col min="1" max="1" width="4.7109375" style="42" customWidth="1"/>
    <col min="2" max="2" width="55.7109375" style="43" customWidth="1"/>
    <col min="3" max="3" width="11.7109375" style="46" customWidth="1"/>
    <col min="4" max="4" width="12.7109375" style="43" customWidth="1"/>
    <col min="5" max="5" width="3" style="44" customWidth="1"/>
    <col min="6" max="7" width="3" style="45" bestFit="1" customWidth="1"/>
    <col min="8" max="11" width="3" style="47" bestFit="1" customWidth="1"/>
    <col min="12" max="22" width="3" style="48" bestFit="1" customWidth="1"/>
    <col min="23" max="16384" width="9.140625" style="49"/>
  </cols>
  <sheetData>
    <row r="1" spans="2:6" ht="15">
      <c r="B1" s="213" t="s">
        <v>95</v>
      </c>
      <c r="C1" s="213"/>
      <c r="D1" s="51"/>
      <c r="E1" s="52"/>
      <c r="F1" s="52"/>
    </row>
    <row r="2" spans="2:6" ht="15">
      <c r="B2" s="105" t="s">
        <v>309</v>
      </c>
      <c r="C2" s="105"/>
      <c r="D2" s="51"/>
      <c r="E2" s="52"/>
      <c r="F2" s="52"/>
    </row>
    <row r="4" spans="2:6" ht="28.5" customHeight="1">
      <c r="B4" s="92" t="s">
        <v>0</v>
      </c>
      <c r="C4" s="93"/>
    </row>
    <row r="5" spans="2:6">
      <c r="B5" s="94" t="s">
        <v>1</v>
      </c>
      <c r="C5" s="95" t="s">
        <v>2</v>
      </c>
    </row>
    <row r="6" spans="2:6">
      <c r="B6" s="96" t="s">
        <v>319</v>
      </c>
      <c r="C6" s="157">
        <f>'3_2 DKP_Popis del'!H12+'3_2 DKP_Popis del'!H26+'3_2 DKP_Popis del'!H33+'3_2 DKP_Popis del'!H52+'3_2 DKP_Popis del'!H58+'3_2 DKP_Popis del'!H75+'3_2 DKP_Popis del'!H85+'3_2 DKP_Popis del'!H99+'3_2 DKP_Popis del'!H106+'3_2 DKP_Popis del'!H117</f>
        <v>0</v>
      </c>
    </row>
    <row r="7" spans="2:6">
      <c r="B7" s="96" t="s">
        <v>318</v>
      </c>
      <c r="C7" s="157">
        <f>'3_2 DKP_Popis del'!H12+'3_2 DKP_Popis del'!H26+'3_2 DKP_Popis del'!H33+'3_2 DKP_Popis del'!H52</f>
        <v>0</v>
      </c>
      <c r="E7" s="45"/>
    </row>
    <row r="8" spans="2:6">
      <c r="B8" s="96" t="s">
        <v>245</v>
      </c>
      <c r="C8" s="157">
        <f>'3_2 DKP_Popis del'!H12</f>
        <v>0</v>
      </c>
    </row>
    <row r="9" spans="2:6">
      <c r="B9" s="96" t="s">
        <v>244</v>
      </c>
      <c r="C9" s="157">
        <f>'3_2 DKP_Popis del'!H26</f>
        <v>0</v>
      </c>
    </row>
    <row r="10" spans="2:6">
      <c r="B10" s="96" t="s">
        <v>243</v>
      </c>
      <c r="C10" s="157">
        <f>'3_2 DKP_Popis del'!H33</f>
        <v>0</v>
      </c>
    </row>
    <row r="11" spans="2:6">
      <c r="B11" s="96" t="s">
        <v>242</v>
      </c>
      <c r="C11" s="157">
        <f>'3_2 DKP_Popis del'!H52</f>
        <v>0</v>
      </c>
    </row>
    <row r="12" spans="2:6">
      <c r="B12" s="96" t="s">
        <v>241</v>
      </c>
      <c r="C12" s="157">
        <f>'3_2 DKP_Popis del'!H58+'3_2 DKP_Popis del'!H75</f>
        <v>0</v>
      </c>
    </row>
    <row r="13" spans="2:6">
      <c r="B13" s="96" t="s">
        <v>240</v>
      </c>
      <c r="C13" s="157">
        <f>'3_2 DKP_Popis del'!H58</f>
        <v>0</v>
      </c>
    </row>
    <row r="14" spans="2:6">
      <c r="B14" s="96" t="s">
        <v>239</v>
      </c>
      <c r="C14" s="157">
        <f>'3_2 DKP_Popis del'!H75</f>
        <v>0</v>
      </c>
    </row>
    <row r="15" spans="2:6">
      <c r="B15" s="96" t="s">
        <v>238</v>
      </c>
      <c r="C15" s="157">
        <f>'3_2 DKP_Popis del'!H85+'3_2 DKP_Popis del'!H99+'3_2 DKP_Popis del'!H106+'3_2 DKP_Popis del'!H117</f>
        <v>0</v>
      </c>
    </row>
    <row r="16" spans="2:6">
      <c r="B16" s="96" t="s">
        <v>237</v>
      </c>
      <c r="C16" s="157">
        <f>'3_2 DKP_Popis del'!H85</f>
        <v>0</v>
      </c>
    </row>
    <row r="17" spans="2:3">
      <c r="B17" s="96" t="s">
        <v>236</v>
      </c>
      <c r="C17" s="157">
        <f>'3_2 DKP_Popis del'!H99</f>
        <v>0</v>
      </c>
    </row>
    <row r="18" spans="2:3">
      <c r="B18" s="96" t="s">
        <v>235</v>
      </c>
      <c r="C18" s="157">
        <f>'3_2 DKP_Popis del'!H106</f>
        <v>0</v>
      </c>
    </row>
    <row r="19" spans="2:3">
      <c r="B19" s="96" t="s">
        <v>234</v>
      </c>
      <c r="C19" s="157">
        <f>'3_2 DKP_Popis del'!H117</f>
        <v>0</v>
      </c>
    </row>
    <row r="20" spans="2:3">
      <c r="B20" s="97" t="s">
        <v>233</v>
      </c>
      <c r="C20" s="156">
        <f>'3_2 DKP_Popis del'!H126</f>
        <v>4950</v>
      </c>
    </row>
    <row r="21" spans="2:3">
      <c r="B21" s="97" t="s">
        <v>343</v>
      </c>
      <c r="C21" s="156">
        <f>'3_2 DKP_Popis del'!H126</f>
        <v>4950</v>
      </c>
    </row>
    <row r="22" spans="2:3">
      <c r="B22" s="98"/>
    </row>
    <row r="23" spans="2:3">
      <c r="B23" s="99"/>
      <c r="C23" s="93"/>
    </row>
    <row r="24" spans="2:3">
      <c r="B24" s="57" t="s">
        <v>88</v>
      </c>
      <c r="C24" s="95" t="s">
        <v>2</v>
      </c>
    </row>
    <row r="25" spans="2:3">
      <c r="C25" s="156">
        <f>C6+C20</f>
        <v>4950</v>
      </c>
    </row>
  </sheetData>
  <mergeCells count="1">
    <mergeCell ref="B1:C1"/>
  </mergeCells>
  <pageMargins left="1.1811023622047245" right="0.39370078740157483" top="0.59055118110236227" bottom="0.59055118110236227" header="0" footer="0.19685039370078741"/>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8"/>
  <sheetViews>
    <sheetView showZeros="0" view="pageBreakPreview" zoomScaleNormal="85" zoomScaleSheetLayoutView="100" workbookViewId="0"/>
  </sheetViews>
  <sheetFormatPr defaultRowHeight="12.75"/>
  <cols>
    <col min="1" max="1" width="2.7109375" style="41" customWidth="1"/>
    <col min="2" max="2" width="15.7109375" style="160" customWidth="1"/>
    <col min="3" max="3" width="9.7109375" style="160" customWidth="1"/>
    <col min="4" max="4" width="40.7109375" style="161" customWidth="1"/>
    <col min="5" max="5" width="7.7109375" style="160" customWidth="1"/>
    <col min="6" max="6" width="10.7109375" style="159" customWidth="1"/>
    <col min="7" max="8" width="20.7109375" style="158" customWidth="1"/>
    <col min="9" max="244" width="9.140625" style="41"/>
    <col min="245" max="245" width="15.7109375" style="41" customWidth="1"/>
    <col min="246" max="246" width="9.5703125" style="41" customWidth="1"/>
    <col min="247" max="247" width="10.7109375" style="41" customWidth="1"/>
    <col min="248" max="248" width="15.7109375" style="41" customWidth="1"/>
    <col min="249" max="249" width="12.7109375" style="41" customWidth="1"/>
    <col min="250" max="250" width="10.85546875" style="41" customWidth="1"/>
    <col min="251" max="251" width="20.7109375" style="41" customWidth="1"/>
    <col min="252" max="252" width="24.7109375" style="41" customWidth="1"/>
    <col min="253" max="254" width="60.7109375" style="41" customWidth="1"/>
    <col min="255" max="256" width="45.7109375" style="41" customWidth="1"/>
    <col min="257" max="261" width="0" style="41" hidden="1" customWidth="1"/>
    <col min="262" max="500" width="9.140625" style="41"/>
    <col min="501" max="501" width="15.7109375" style="41" customWidth="1"/>
    <col min="502" max="502" width="9.5703125" style="41" customWidth="1"/>
    <col min="503" max="503" width="10.7109375" style="41" customWidth="1"/>
    <col min="504" max="504" width="15.7109375" style="41" customWidth="1"/>
    <col min="505" max="505" width="12.7109375" style="41" customWidth="1"/>
    <col min="506" max="506" width="10.85546875" style="41" customWidth="1"/>
    <col min="507" max="507" width="20.7109375" style="41" customWidth="1"/>
    <col min="508" max="508" width="24.7109375" style="41" customWidth="1"/>
    <col min="509" max="510" width="60.7109375" style="41" customWidth="1"/>
    <col min="511" max="512" width="45.7109375" style="41" customWidth="1"/>
    <col min="513" max="517" width="0" style="41" hidden="1" customWidth="1"/>
    <col min="518" max="756" width="9.140625" style="41"/>
    <col min="757" max="757" width="15.7109375" style="41" customWidth="1"/>
    <col min="758" max="758" width="9.5703125" style="41" customWidth="1"/>
    <col min="759" max="759" width="10.7109375" style="41" customWidth="1"/>
    <col min="760" max="760" width="15.7109375" style="41" customWidth="1"/>
    <col min="761" max="761" width="12.7109375" style="41" customWidth="1"/>
    <col min="762" max="762" width="10.85546875" style="41" customWidth="1"/>
    <col min="763" max="763" width="20.7109375" style="41" customWidth="1"/>
    <col min="764" max="764" width="24.7109375" style="41" customWidth="1"/>
    <col min="765" max="766" width="60.7109375" style="41" customWidth="1"/>
    <col min="767" max="768" width="45.7109375" style="41" customWidth="1"/>
    <col min="769" max="773" width="0" style="41" hidden="1" customWidth="1"/>
    <col min="774" max="1012" width="9.140625" style="41"/>
    <col min="1013" max="1013" width="15.7109375" style="41" customWidth="1"/>
    <col min="1014" max="1014" width="9.5703125" style="41" customWidth="1"/>
    <col min="1015" max="1015" width="10.7109375" style="41" customWidth="1"/>
    <col min="1016" max="1016" width="15.7109375" style="41" customWidth="1"/>
    <col min="1017" max="1017" width="12.7109375" style="41" customWidth="1"/>
    <col min="1018" max="1018" width="10.85546875" style="41" customWidth="1"/>
    <col min="1019" max="1019" width="20.7109375" style="41" customWidth="1"/>
    <col min="1020" max="1020" width="24.7109375" style="41" customWidth="1"/>
    <col min="1021" max="1022" width="60.7109375" style="41" customWidth="1"/>
    <col min="1023" max="1024" width="45.7109375" style="41" customWidth="1"/>
    <col min="1025" max="1029" width="0" style="41" hidden="1" customWidth="1"/>
    <col min="1030" max="1268" width="9.140625" style="41"/>
    <col min="1269" max="1269" width="15.7109375" style="41" customWidth="1"/>
    <col min="1270" max="1270" width="9.5703125" style="41" customWidth="1"/>
    <col min="1271" max="1271" width="10.7109375" style="41" customWidth="1"/>
    <col min="1272" max="1272" width="15.7109375" style="41" customWidth="1"/>
    <col min="1273" max="1273" width="12.7109375" style="41" customWidth="1"/>
    <col min="1274" max="1274" width="10.85546875" style="41" customWidth="1"/>
    <col min="1275" max="1275" width="20.7109375" style="41" customWidth="1"/>
    <col min="1276" max="1276" width="24.7109375" style="41" customWidth="1"/>
    <col min="1277" max="1278" width="60.7109375" style="41" customWidth="1"/>
    <col min="1279" max="1280" width="45.7109375" style="41" customWidth="1"/>
    <col min="1281" max="1285" width="0" style="41" hidden="1" customWidth="1"/>
    <col min="1286" max="1524" width="9.140625" style="41"/>
    <col min="1525" max="1525" width="15.7109375" style="41" customWidth="1"/>
    <col min="1526" max="1526" width="9.5703125" style="41" customWidth="1"/>
    <col min="1527" max="1527" width="10.7109375" style="41" customWidth="1"/>
    <col min="1528" max="1528" width="15.7109375" style="41" customWidth="1"/>
    <col min="1529" max="1529" width="12.7109375" style="41" customWidth="1"/>
    <col min="1530" max="1530" width="10.85546875" style="41" customWidth="1"/>
    <col min="1531" max="1531" width="20.7109375" style="41" customWidth="1"/>
    <col min="1532" max="1532" width="24.7109375" style="41" customWidth="1"/>
    <col min="1533" max="1534" width="60.7109375" style="41" customWidth="1"/>
    <col min="1535" max="1536" width="45.7109375" style="41" customWidth="1"/>
    <col min="1537" max="1541" width="0" style="41" hidden="1" customWidth="1"/>
    <col min="1542" max="1780" width="9.140625" style="41"/>
    <col min="1781" max="1781" width="15.7109375" style="41" customWidth="1"/>
    <col min="1782" max="1782" width="9.5703125" style="41" customWidth="1"/>
    <col min="1783" max="1783" width="10.7109375" style="41" customWidth="1"/>
    <col min="1784" max="1784" width="15.7109375" style="41" customWidth="1"/>
    <col min="1785" max="1785" width="12.7109375" style="41" customWidth="1"/>
    <col min="1786" max="1786" width="10.85546875" style="41" customWidth="1"/>
    <col min="1787" max="1787" width="20.7109375" style="41" customWidth="1"/>
    <col min="1788" max="1788" width="24.7109375" style="41" customWidth="1"/>
    <col min="1789" max="1790" width="60.7109375" style="41" customWidth="1"/>
    <col min="1791" max="1792" width="45.7109375" style="41" customWidth="1"/>
    <col min="1793" max="1797" width="0" style="41" hidden="1" customWidth="1"/>
    <col min="1798" max="2036" width="9.140625" style="41"/>
    <col min="2037" max="2037" width="15.7109375" style="41" customWidth="1"/>
    <col min="2038" max="2038" width="9.5703125" style="41" customWidth="1"/>
    <col min="2039" max="2039" width="10.7109375" style="41" customWidth="1"/>
    <col min="2040" max="2040" width="15.7109375" style="41" customWidth="1"/>
    <col min="2041" max="2041" width="12.7109375" style="41" customWidth="1"/>
    <col min="2042" max="2042" width="10.85546875" style="41" customWidth="1"/>
    <col min="2043" max="2043" width="20.7109375" style="41" customWidth="1"/>
    <col min="2044" max="2044" width="24.7109375" style="41" customWidth="1"/>
    <col min="2045" max="2046" width="60.7109375" style="41" customWidth="1"/>
    <col min="2047" max="2048" width="45.7109375" style="41" customWidth="1"/>
    <col min="2049" max="2053" width="0" style="41" hidden="1" customWidth="1"/>
    <col min="2054" max="2292" width="9.140625" style="41"/>
    <col min="2293" max="2293" width="15.7109375" style="41" customWidth="1"/>
    <col min="2294" max="2294" width="9.5703125" style="41" customWidth="1"/>
    <col min="2295" max="2295" width="10.7109375" style="41" customWidth="1"/>
    <col min="2296" max="2296" width="15.7109375" style="41" customWidth="1"/>
    <col min="2297" max="2297" width="12.7109375" style="41" customWidth="1"/>
    <col min="2298" max="2298" width="10.85546875" style="41" customWidth="1"/>
    <col min="2299" max="2299" width="20.7109375" style="41" customWidth="1"/>
    <col min="2300" max="2300" width="24.7109375" style="41" customWidth="1"/>
    <col min="2301" max="2302" width="60.7109375" style="41" customWidth="1"/>
    <col min="2303" max="2304" width="45.7109375" style="41" customWidth="1"/>
    <col min="2305" max="2309" width="0" style="41" hidden="1" customWidth="1"/>
    <col min="2310" max="2548" width="9.140625" style="41"/>
    <col min="2549" max="2549" width="15.7109375" style="41" customWidth="1"/>
    <col min="2550" max="2550" width="9.5703125" style="41" customWidth="1"/>
    <col min="2551" max="2551" width="10.7109375" style="41" customWidth="1"/>
    <col min="2552" max="2552" width="15.7109375" style="41" customWidth="1"/>
    <col min="2553" max="2553" width="12.7109375" style="41" customWidth="1"/>
    <col min="2554" max="2554" width="10.85546875" style="41" customWidth="1"/>
    <col min="2555" max="2555" width="20.7109375" style="41" customWidth="1"/>
    <col min="2556" max="2556" width="24.7109375" style="41" customWidth="1"/>
    <col min="2557" max="2558" width="60.7109375" style="41" customWidth="1"/>
    <col min="2559" max="2560" width="45.7109375" style="41" customWidth="1"/>
    <col min="2561" max="2565" width="0" style="41" hidden="1" customWidth="1"/>
    <col min="2566" max="2804" width="9.140625" style="41"/>
    <col min="2805" max="2805" width="15.7109375" style="41" customWidth="1"/>
    <col min="2806" max="2806" width="9.5703125" style="41" customWidth="1"/>
    <col min="2807" max="2807" width="10.7109375" style="41" customWidth="1"/>
    <col min="2808" max="2808" width="15.7109375" style="41" customWidth="1"/>
    <col min="2809" max="2809" width="12.7109375" style="41" customWidth="1"/>
    <col min="2810" max="2810" width="10.85546875" style="41" customWidth="1"/>
    <col min="2811" max="2811" width="20.7109375" style="41" customWidth="1"/>
    <col min="2812" max="2812" width="24.7109375" style="41" customWidth="1"/>
    <col min="2813" max="2814" width="60.7109375" style="41" customWidth="1"/>
    <col min="2815" max="2816" width="45.7109375" style="41" customWidth="1"/>
    <col min="2817" max="2821" width="0" style="41" hidden="1" customWidth="1"/>
    <col min="2822" max="3060" width="9.140625" style="41"/>
    <col min="3061" max="3061" width="15.7109375" style="41" customWidth="1"/>
    <col min="3062" max="3062" width="9.5703125" style="41" customWidth="1"/>
    <col min="3063" max="3063" width="10.7109375" style="41" customWidth="1"/>
    <col min="3064" max="3064" width="15.7109375" style="41" customWidth="1"/>
    <col min="3065" max="3065" width="12.7109375" style="41" customWidth="1"/>
    <col min="3066" max="3066" width="10.85546875" style="41" customWidth="1"/>
    <col min="3067" max="3067" width="20.7109375" style="41" customWidth="1"/>
    <col min="3068" max="3068" width="24.7109375" style="41" customWidth="1"/>
    <col min="3069" max="3070" width="60.7109375" style="41" customWidth="1"/>
    <col min="3071" max="3072" width="45.7109375" style="41" customWidth="1"/>
    <col min="3073" max="3077" width="0" style="41" hidden="1" customWidth="1"/>
    <col min="3078" max="3316" width="9.140625" style="41"/>
    <col min="3317" max="3317" width="15.7109375" style="41" customWidth="1"/>
    <col min="3318" max="3318" width="9.5703125" style="41" customWidth="1"/>
    <col min="3319" max="3319" width="10.7109375" style="41" customWidth="1"/>
    <col min="3320" max="3320" width="15.7109375" style="41" customWidth="1"/>
    <col min="3321" max="3321" width="12.7109375" style="41" customWidth="1"/>
    <col min="3322" max="3322" width="10.85546875" style="41" customWidth="1"/>
    <col min="3323" max="3323" width="20.7109375" style="41" customWidth="1"/>
    <col min="3324" max="3324" width="24.7109375" style="41" customWidth="1"/>
    <col min="3325" max="3326" width="60.7109375" style="41" customWidth="1"/>
    <col min="3327" max="3328" width="45.7109375" style="41" customWidth="1"/>
    <col min="3329" max="3333" width="0" style="41" hidden="1" customWidth="1"/>
    <col min="3334" max="3572" width="9.140625" style="41"/>
    <col min="3573" max="3573" width="15.7109375" style="41" customWidth="1"/>
    <col min="3574" max="3574" width="9.5703125" style="41" customWidth="1"/>
    <col min="3575" max="3575" width="10.7109375" style="41" customWidth="1"/>
    <col min="3576" max="3576" width="15.7109375" style="41" customWidth="1"/>
    <col min="3577" max="3577" width="12.7109375" style="41" customWidth="1"/>
    <col min="3578" max="3578" width="10.85546875" style="41" customWidth="1"/>
    <col min="3579" max="3579" width="20.7109375" style="41" customWidth="1"/>
    <col min="3580" max="3580" width="24.7109375" style="41" customWidth="1"/>
    <col min="3581" max="3582" width="60.7109375" style="41" customWidth="1"/>
    <col min="3583" max="3584" width="45.7109375" style="41" customWidth="1"/>
    <col min="3585" max="3589" width="0" style="41" hidden="1" customWidth="1"/>
    <col min="3590" max="3828" width="9.140625" style="41"/>
    <col min="3829" max="3829" width="15.7109375" style="41" customWidth="1"/>
    <col min="3830" max="3830" width="9.5703125" style="41" customWidth="1"/>
    <col min="3831" max="3831" width="10.7109375" style="41" customWidth="1"/>
    <col min="3832" max="3832" width="15.7109375" style="41" customWidth="1"/>
    <col min="3833" max="3833" width="12.7109375" style="41" customWidth="1"/>
    <col min="3834" max="3834" width="10.85546875" style="41" customWidth="1"/>
    <col min="3835" max="3835" width="20.7109375" style="41" customWidth="1"/>
    <col min="3836" max="3836" width="24.7109375" style="41" customWidth="1"/>
    <col min="3837" max="3838" width="60.7109375" style="41" customWidth="1"/>
    <col min="3839" max="3840" width="45.7109375" style="41" customWidth="1"/>
    <col min="3841" max="3845" width="0" style="41" hidden="1" customWidth="1"/>
    <col min="3846" max="4084" width="9.140625" style="41"/>
    <col min="4085" max="4085" width="15.7109375" style="41" customWidth="1"/>
    <col min="4086" max="4086" width="9.5703125" style="41" customWidth="1"/>
    <col min="4087" max="4087" width="10.7109375" style="41" customWidth="1"/>
    <col min="4088" max="4088" width="15.7109375" style="41" customWidth="1"/>
    <col min="4089" max="4089" width="12.7109375" style="41" customWidth="1"/>
    <col min="4090" max="4090" width="10.85546875" style="41" customWidth="1"/>
    <col min="4091" max="4091" width="20.7109375" style="41" customWidth="1"/>
    <col min="4092" max="4092" width="24.7109375" style="41" customWidth="1"/>
    <col min="4093" max="4094" width="60.7109375" style="41" customWidth="1"/>
    <col min="4095" max="4096" width="45.7109375" style="41" customWidth="1"/>
    <col min="4097" max="4101" width="0" style="41" hidden="1" customWidth="1"/>
    <col min="4102" max="4340" width="9.140625" style="41"/>
    <col min="4341" max="4341" width="15.7109375" style="41" customWidth="1"/>
    <col min="4342" max="4342" width="9.5703125" style="41" customWidth="1"/>
    <col min="4343" max="4343" width="10.7109375" style="41" customWidth="1"/>
    <col min="4344" max="4344" width="15.7109375" style="41" customWidth="1"/>
    <col min="4345" max="4345" width="12.7109375" style="41" customWidth="1"/>
    <col min="4346" max="4346" width="10.85546875" style="41" customWidth="1"/>
    <col min="4347" max="4347" width="20.7109375" style="41" customWidth="1"/>
    <col min="4348" max="4348" width="24.7109375" style="41" customWidth="1"/>
    <col min="4349" max="4350" width="60.7109375" style="41" customWidth="1"/>
    <col min="4351" max="4352" width="45.7109375" style="41" customWidth="1"/>
    <col min="4353" max="4357" width="0" style="41" hidden="1" customWidth="1"/>
    <col min="4358" max="4596" width="9.140625" style="41"/>
    <col min="4597" max="4597" width="15.7109375" style="41" customWidth="1"/>
    <col min="4598" max="4598" width="9.5703125" style="41" customWidth="1"/>
    <col min="4599" max="4599" width="10.7109375" style="41" customWidth="1"/>
    <col min="4600" max="4600" width="15.7109375" style="41" customWidth="1"/>
    <col min="4601" max="4601" width="12.7109375" style="41" customWidth="1"/>
    <col min="4602" max="4602" width="10.85546875" style="41" customWidth="1"/>
    <col min="4603" max="4603" width="20.7109375" style="41" customWidth="1"/>
    <col min="4604" max="4604" width="24.7109375" style="41" customWidth="1"/>
    <col min="4605" max="4606" width="60.7109375" style="41" customWidth="1"/>
    <col min="4607" max="4608" width="45.7109375" style="41" customWidth="1"/>
    <col min="4609" max="4613" width="0" style="41" hidden="1" customWidth="1"/>
    <col min="4614" max="4852" width="9.140625" style="41"/>
    <col min="4853" max="4853" width="15.7109375" style="41" customWidth="1"/>
    <col min="4854" max="4854" width="9.5703125" style="41" customWidth="1"/>
    <col min="4855" max="4855" width="10.7109375" style="41" customWidth="1"/>
    <col min="4856" max="4856" width="15.7109375" style="41" customWidth="1"/>
    <col min="4857" max="4857" width="12.7109375" style="41" customWidth="1"/>
    <col min="4858" max="4858" width="10.85546875" style="41" customWidth="1"/>
    <col min="4859" max="4859" width="20.7109375" style="41" customWidth="1"/>
    <col min="4860" max="4860" width="24.7109375" style="41" customWidth="1"/>
    <col min="4861" max="4862" width="60.7109375" style="41" customWidth="1"/>
    <col min="4863" max="4864" width="45.7109375" style="41" customWidth="1"/>
    <col min="4865" max="4869" width="0" style="41" hidden="1" customWidth="1"/>
    <col min="4870" max="5108" width="9.140625" style="41"/>
    <col min="5109" max="5109" width="15.7109375" style="41" customWidth="1"/>
    <col min="5110" max="5110" width="9.5703125" style="41" customWidth="1"/>
    <col min="5111" max="5111" width="10.7109375" style="41" customWidth="1"/>
    <col min="5112" max="5112" width="15.7109375" style="41" customWidth="1"/>
    <col min="5113" max="5113" width="12.7109375" style="41" customWidth="1"/>
    <col min="5114" max="5114" width="10.85546875" style="41" customWidth="1"/>
    <col min="5115" max="5115" width="20.7109375" style="41" customWidth="1"/>
    <col min="5116" max="5116" width="24.7109375" style="41" customWidth="1"/>
    <col min="5117" max="5118" width="60.7109375" style="41" customWidth="1"/>
    <col min="5119" max="5120" width="45.7109375" style="41" customWidth="1"/>
    <col min="5121" max="5125" width="0" style="41" hidden="1" customWidth="1"/>
    <col min="5126" max="5364" width="9.140625" style="41"/>
    <col min="5365" max="5365" width="15.7109375" style="41" customWidth="1"/>
    <col min="5366" max="5366" width="9.5703125" style="41" customWidth="1"/>
    <col min="5367" max="5367" width="10.7109375" style="41" customWidth="1"/>
    <col min="5368" max="5368" width="15.7109375" style="41" customWidth="1"/>
    <col min="5369" max="5369" width="12.7109375" style="41" customWidth="1"/>
    <col min="5370" max="5370" width="10.85546875" style="41" customWidth="1"/>
    <col min="5371" max="5371" width="20.7109375" style="41" customWidth="1"/>
    <col min="5372" max="5372" width="24.7109375" style="41" customWidth="1"/>
    <col min="5373" max="5374" width="60.7109375" style="41" customWidth="1"/>
    <col min="5375" max="5376" width="45.7109375" style="41" customWidth="1"/>
    <col min="5377" max="5381" width="0" style="41" hidden="1" customWidth="1"/>
    <col min="5382" max="5620" width="9.140625" style="41"/>
    <col min="5621" max="5621" width="15.7109375" style="41" customWidth="1"/>
    <col min="5622" max="5622" width="9.5703125" style="41" customWidth="1"/>
    <col min="5623" max="5623" width="10.7109375" style="41" customWidth="1"/>
    <col min="5624" max="5624" width="15.7109375" style="41" customWidth="1"/>
    <col min="5625" max="5625" width="12.7109375" style="41" customWidth="1"/>
    <col min="5626" max="5626" width="10.85546875" style="41" customWidth="1"/>
    <col min="5627" max="5627" width="20.7109375" style="41" customWidth="1"/>
    <col min="5628" max="5628" width="24.7109375" style="41" customWidth="1"/>
    <col min="5629" max="5630" width="60.7109375" style="41" customWidth="1"/>
    <col min="5631" max="5632" width="45.7109375" style="41" customWidth="1"/>
    <col min="5633" max="5637" width="0" style="41" hidden="1" customWidth="1"/>
    <col min="5638" max="5876" width="9.140625" style="41"/>
    <col min="5877" max="5877" width="15.7109375" style="41" customWidth="1"/>
    <col min="5878" max="5878" width="9.5703125" style="41" customWidth="1"/>
    <col min="5879" max="5879" width="10.7109375" style="41" customWidth="1"/>
    <col min="5880" max="5880" width="15.7109375" style="41" customWidth="1"/>
    <col min="5881" max="5881" width="12.7109375" style="41" customWidth="1"/>
    <col min="5882" max="5882" width="10.85546875" style="41" customWidth="1"/>
    <col min="5883" max="5883" width="20.7109375" style="41" customWidth="1"/>
    <col min="5884" max="5884" width="24.7109375" style="41" customWidth="1"/>
    <col min="5885" max="5886" width="60.7109375" style="41" customWidth="1"/>
    <col min="5887" max="5888" width="45.7109375" style="41" customWidth="1"/>
    <col min="5889" max="5893" width="0" style="41" hidden="1" customWidth="1"/>
    <col min="5894" max="6132" width="9.140625" style="41"/>
    <col min="6133" max="6133" width="15.7109375" style="41" customWidth="1"/>
    <col min="6134" max="6134" width="9.5703125" style="41" customWidth="1"/>
    <col min="6135" max="6135" width="10.7109375" style="41" customWidth="1"/>
    <col min="6136" max="6136" width="15.7109375" style="41" customWidth="1"/>
    <col min="6137" max="6137" width="12.7109375" style="41" customWidth="1"/>
    <col min="6138" max="6138" width="10.85546875" style="41" customWidth="1"/>
    <col min="6139" max="6139" width="20.7109375" style="41" customWidth="1"/>
    <col min="6140" max="6140" width="24.7109375" style="41" customWidth="1"/>
    <col min="6141" max="6142" width="60.7109375" style="41" customWidth="1"/>
    <col min="6143" max="6144" width="45.7109375" style="41" customWidth="1"/>
    <col min="6145" max="6149" width="0" style="41" hidden="1" customWidth="1"/>
    <col min="6150" max="6388" width="9.140625" style="41"/>
    <col min="6389" max="6389" width="15.7109375" style="41" customWidth="1"/>
    <col min="6390" max="6390" width="9.5703125" style="41" customWidth="1"/>
    <col min="6391" max="6391" width="10.7109375" style="41" customWidth="1"/>
    <col min="6392" max="6392" width="15.7109375" style="41" customWidth="1"/>
    <col min="6393" max="6393" width="12.7109375" style="41" customWidth="1"/>
    <col min="6394" max="6394" width="10.85546875" style="41" customWidth="1"/>
    <col min="6395" max="6395" width="20.7109375" style="41" customWidth="1"/>
    <col min="6396" max="6396" width="24.7109375" style="41" customWidth="1"/>
    <col min="6397" max="6398" width="60.7109375" style="41" customWidth="1"/>
    <col min="6399" max="6400" width="45.7109375" style="41" customWidth="1"/>
    <col min="6401" max="6405" width="0" style="41" hidden="1" customWidth="1"/>
    <col min="6406" max="6644" width="9.140625" style="41"/>
    <col min="6645" max="6645" width="15.7109375" style="41" customWidth="1"/>
    <col min="6646" max="6646" width="9.5703125" style="41" customWidth="1"/>
    <col min="6647" max="6647" width="10.7109375" style="41" customWidth="1"/>
    <col min="6648" max="6648" width="15.7109375" style="41" customWidth="1"/>
    <col min="6649" max="6649" width="12.7109375" style="41" customWidth="1"/>
    <col min="6650" max="6650" width="10.85546875" style="41" customWidth="1"/>
    <col min="6651" max="6651" width="20.7109375" style="41" customWidth="1"/>
    <col min="6652" max="6652" width="24.7109375" style="41" customWidth="1"/>
    <col min="6653" max="6654" width="60.7109375" style="41" customWidth="1"/>
    <col min="6655" max="6656" width="45.7109375" style="41" customWidth="1"/>
    <col min="6657" max="6661" width="0" style="41" hidden="1" customWidth="1"/>
    <col min="6662" max="6900" width="9.140625" style="41"/>
    <col min="6901" max="6901" width="15.7109375" style="41" customWidth="1"/>
    <col min="6902" max="6902" width="9.5703125" style="41" customWidth="1"/>
    <col min="6903" max="6903" width="10.7109375" style="41" customWidth="1"/>
    <col min="6904" max="6904" width="15.7109375" style="41" customWidth="1"/>
    <col min="6905" max="6905" width="12.7109375" style="41" customWidth="1"/>
    <col min="6906" max="6906" width="10.85546875" style="41" customWidth="1"/>
    <col min="6907" max="6907" width="20.7109375" style="41" customWidth="1"/>
    <col min="6908" max="6908" width="24.7109375" style="41" customWidth="1"/>
    <col min="6909" max="6910" width="60.7109375" style="41" customWidth="1"/>
    <col min="6911" max="6912" width="45.7109375" style="41" customWidth="1"/>
    <col min="6913" max="6917" width="0" style="41" hidden="1" customWidth="1"/>
    <col min="6918" max="7156" width="9.140625" style="41"/>
    <col min="7157" max="7157" width="15.7109375" style="41" customWidth="1"/>
    <col min="7158" max="7158" width="9.5703125" style="41" customWidth="1"/>
    <col min="7159" max="7159" width="10.7109375" style="41" customWidth="1"/>
    <col min="7160" max="7160" width="15.7109375" style="41" customWidth="1"/>
    <col min="7161" max="7161" width="12.7109375" style="41" customWidth="1"/>
    <col min="7162" max="7162" width="10.85546875" style="41" customWidth="1"/>
    <col min="7163" max="7163" width="20.7109375" style="41" customWidth="1"/>
    <col min="7164" max="7164" width="24.7109375" style="41" customWidth="1"/>
    <col min="7165" max="7166" width="60.7109375" style="41" customWidth="1"/>
    <col min="7167" max="7168" width="45.7109375" style="41" customWidth="1"/>
    <col min="7169" max="7173" width="0" style="41" hidden="1" customWidth="1"/>
    <col min="7174" max="7412" width="9.140625" style="41"/>
    <col min="7413" max="7413" width="15.7109375" style="41" customWidth="1"/>
    <col min="7414" max="7414" width="9.5703125" style="41" customWidth="1"/>
    <col min="7415" max="7415" width="10.7109375" style="41" customWidth="1"/>
    <col min="7416" max="7416" width="15.7109375" style="41" customWidth="1"/>
    <col min="7417" max="7417" width="12.7109375" style="41" customWidth="1"/>
    <col min="7418" max="7418" width="10.85546875" style="41" customWidth="1"/>
    <col min="7419" max="7419" width="20.7109375" style="41" customWidth="1"/>
    <col min="7420" max="7420" width="24.7109375" style="41" customWidth="1"/>
    <col min="7421" max="7422" width="60.7109375" style="41" customWidth="1"/>
    <col min="7423" max="7424" width="45.7109375" style="41" customWidth="1"/>
    <col min="7425" max="7429" width="0" style="41" hidden="1" customWidth="1"/>
    <col min="7430" max="7668" width="9.140625" style="41"/>
    <col min="7669" max="7669" width="15.7109375" style="41" customWidth="1"/>
    <col min="7670" max="7670" width="9.5703125" style="41" customWidth="1"/>
    <col min="7671" max="7671" width="10.7109375" style="41" customWidth="1"/>
    <col min="7672" max="7672" width="15.7109375" style="41" customWidth="1"/>
    <col min="7673" max="7673" width="12.7109375" style="41" customWidth="1"/>
    <col min="7674" max="7674" width="10.85546875" style="41" customWidth="1"/>
    <col min="7675" max="7675" width="20.7109375" style="41" customWidth="1"/>
    <col min="7676" max="7676" width="24.7109375" style="41" customWidth="1"/>
    <col min="7677" max="7678" width="60.7109375" style="41" customWidth="1"/>
    <col min="7679" max="7680" width="45.7109375" style="41" customWidth="1"/>
    <col min="7681" max="7685" width="0" style="41" hidden="1" customWidth="1"/>
    <col min="7686" max="7924" width="9.140625" style="41"/>
    <col min="7925" max="7925" width="15.7109375" style="41" customWidth="1"/>
    <col min="7926" max="7926" width="9.5703125" style="41" customWidth="1"/>
    <col min="7927" max="7927" width="10.7109375" style="41" customWidth="1"/>
    <col min="7928" max="7928" width="15.7109375" style="41" customWidth="1"/>
    <col min="7929" max="7929" width="12.7109375" style="41" customWidth="1"/>
    <col min="7930" max="7930" width="10.85546875" style="41" customWidth="1"/>
    <col min="7931" max="7931" width="20.7109375" style="41" customWidth="1"/>
    <col min="7932" max="7932" width="24.7109375" style="41" customWidth="1"/>
    <col min="7933" max="7934" width="60.7109375" style="41" customWidth="1"/>
    <col min="7935" max="7936" width="45.7109375" style="41" customWidth="1"/>
    <col min="7937" max="7941" width="0" style="41" hidden="1" customWidth="1"/>
    <col min="7942" max="8180" width="9.140625" style="41"/>
    <col min="8181" max="8181" width="15.7109375" style="41" customWidth="1"/>
    <col min="8182" max="8182" width="9.5703125" style="41" customWidth="1"/>
    <col min="8183" max="8183" width="10.7109375" style="41" customWidth="1"/>
    <col min="8184" max="8184" width="15.7109375" style="41" customWidth="1"/>
    <col min="8185" max="8185" width="12.7109375" style="41" customWidth="1"/>
    <col min="8186" max="8186" width="10.85546875" style="41" customWidth="1"/>
    <col min="8187" max="8187" width="20.7109375" style="41" customWidth="1"/>
    <col min="8188" max="8188" width="24.7109375" style="41" customWidth="1"/>
    <col min="8189" max="8190" width="60.7109375" style="41" customWidth="1"/>
    <col min="8191" max="8192" width="45.7109375" style="41" customWidth="1"/>
    <col min="8193" max="8197" width="0" style="41" hidden="1" customWidth="1"/>
    <col min="8198" max="8436" width="9.140625" style="41"/>
    <col min="8437" max="8437" width="15.7109375" style="41" customWidth="1"/>
    <col min="8438" max="8438" width="9.5703125" style="41" customWidth="1"/>
    <col min="8439" max="8439" width="10.7109375" style="41" customWidth="1"/>
    <col min="8440" max="8440" width="15.7109375" style="41" customWidth="1"/>
    <col min="8441" max="8441" width="12.7109375" style="41" customWidth="1"/>
    <col min="8442" max="8442" width="10.85546875" style="41" customWidth="1"/>
    <col min="8443" max="8443" width="20.7109375" style="41" customWidth="1"/>
    <col min="8444" max="8444" width="24.7109375" style="41" customWidth="1"/>
    <col min="8445" max="8446" width="60.7109375" style="41" customWidth="1"/>
    <col min="8447" max="8448" width="45.7109375" style="41" customWidth="1"/>
    <col min="8449" max="8453" width="0" style="41" hidden="1" customWidth="1"/>
    <col min="8454" max="8692" width="9.140625" style="41"/>
    <col min="8693" max="8693" width="15.7109375" style="41" customWidth="1"/>
    <col min="8694" max="8694" width="9.5703125" style="41" customWidth="1"/>
    <col min="8695" max="8695" width="10.7109375" style="41" customWidth="1"/>
    <col min="8696" max="8696" width="15.7109375" style="41" customWidth="1"/>
    <col min="8697" max="8697" width="12.7109375" style="41" customWidth="1"/>
    <col min="8698" max="8698" width="10.85546875" style="41" customWidth="1"/>
    <col min="8699" max="8699" width="20.7109375" style="41" customWidth="1"/>
    <col min="8700" max="8700" width="24.7109375" style="41" customWidth="1"/>
    <col min="8701" max="8702" width="60.7109375" style="41" customWidth="1"/>
    <col min="8703" max="8704" width="45.7109375" style="41" customWidth="1"/>
    <col min="8705" max="8709" width="0" style="41" hidden="1" customWidth="1"/>
    <col min="8710" max="8948" width="9.140625" style="41"/>
    <col min="8949" max="8949" width="15.7109375" style="41" customWidth="1"/>
    <col min="8950" max="8950" width="9.5703125" style="41" customWidth="1"/>
    <col min="8951" max="8951" width="10.7109375" style="41" customWidth="1"/>
    <col min="8952" max="8952" width="15.7109375" style="41" customWidth="1"/>
    <col min="8953" max="8953" width="12.7109375" style="41" customWidth="1"/>
    <col min="8954" max="8954" width="10.85546875" style="41" customWidth="1"/>
    <col min="8955" max="8955" width="20.7109375" style="41" customWidth="1"/>
    <col min="8956" max="8956" width="24.7109375" style="41" customWidth="1"/>
    <col min="8957" max="8958" width="60.7109375" style="41" customWidth="1"/>
    <col min="8959" max="8960" width="45.7109375" style="41" customWidth="1"/>
    <col min="8961" max="8965" width="0" style="41" hidden="1" customWidth="1"/>
    <col min="8966" max="9204" width="9.140625" style="41"/>
    <col min="9205" max="9205" width="15.7109375" style="41" customWidth="1"/>
    <col min="9206" max="9206" width="9.5703125" style="41" customWidth="1"/>
    <col min="9207" max="9207" width="10.7109375" style="41" customWidth="1"/>
    <col min="9208" max="9208" width="15.7109375" style="41" customWidth="1"/>
    <col min="9209" max="9209" width="12.7109375" style="41" customWidth="1"/>
    <col min="9210" max="9210" width="10.85546875" style="41" customWidth="1"/>
    <col min="9211" max="9211" width="20.7109375" style="41" customWidth="1"/>
    <col min="9212" max="9212" width="24.7109375" style="41" customWidth="1"/>
    <col min="9213" max="9214" width="60.7109375" style="41" customWidth="1"/>
    <col min="9215" max="9216" width="45.7109375" style="41" customWidth="1"/>
    <col min="9217" max="9221" width="0" style="41" hidden="1" customWidth="1"/>
    <col min="9222" max="9460" width="9.140625" style="41"/>
    <col min="9461" max="9461" width="15.7109375" style="41" customWidth="1"/>
    <col min="9462" max="9462" width="9.5703125" style="41" customWidth="1"/>
    <col min="9463" max="9463" width="10.7109375" style="41" customWidth="1"/>
    <col min="9464" max="9464" width="15.7109375" style="41" customWidth="1"/>
    <col min="9465" max="9465" width="12.7109375" style="41" customWidth="1"/>
    <col min="9466" max="9466" width="10.85546875" style="41" customWidth="1"/>
    <col min="9467" max="9467" width="20.7109375" style="41" customWidth="1"/>
    <col min="9468" max="9468" width="24.7109375" style="41" customWidth="1"/>
    <col min="9469" max="9470" width="60.7109375" style="41" customWidth="1"/>
    <col min="9471" max="9472" width="45.7109375" style="41" customWidth="1"/>
    <col min="9473" max="9477" width="0" style="41" hidden="1" customWidth="1"/>
    <col min="9478" max="9716" width="9.140625" style="41"/>
    <col min="9717" max="9717" width="15.7109375" style="41" customWidth="1"/>
    <col min="9718" max="9718" width="9.5703125" style="41" customWidth="1"/>
    <col min="9719" max="9719" width="10.7109375" style="41" customWidth="1"/>
    <col min="9720" max="9720" width="15.7109375" style="41" customWidth="1"/>
    <col min="9721" max="9721" width="12.7109375" style="41" customWidth="1"/>
    <col min="9722" max="9722" width="10.85546875" style="41" customWidth="1"/>
    <col min="9723" max="9723" width="20.7109375" style="41" customWidth="1"/>
    <col min="9724" max="9724" width="24.7109375" style="41" customWidth="1"/>
    <col min="9725" max="9726" width="60.7109375" style="41" customWidth="1"/>
    <col min="9727" max="9728" width="45.7109375" style="41" customWidth="1"/>
    <col min="9729" max="9733" width="0" style="41" hidden="1" customWidth="1"/>
    <col min="9734" max="9972" width="9.140625" style="41"/>
    <col min="9973" max="9973" width="15.7109375" style="41" customWidth="1"/>
    <col min="9974" max="9974" width="9.5703125" style="41" customWidth="1"/>
    <col min="9975" max="9975" width="10.7109375" style="41" customWidth="1"/>
    <col min="9976" max="9976" width="15.7109375" style="41" customWidth="1"/>
    <col min="9977" max="9977" width="12.7109375" style="41" customWidth="1"/>
    <col min="9978" max="9978" width="10.85546875" style="41" customWidth="1"/>
    <col min="9979" max="9979" width="20.7109375" style="41" customWidth="1"/>
    <col min="9980" max="9980" width="24.7109375" style="41" customWidth="1"/>
    <col min="9981" max="9982" width="60.7109375" style="41" customWidth="1"/>
    <col min="9983" max="9984" width="45.7109375" style="41" customWidth="1"/>
    <col min="9985" max="9989" width="0" style="41" hidden="1" customWidth="1"/>
    <col min="9990" max="10228" width="9.140625" style="41"/>
    <col min="10229" max="10229" width="15.7109375" style="41" customWidth="1"/>
    <col min="10230" max="10230" width="9.5703125" style="41" customWidth="1"/>
    <col min="10231" max="10231" width="10.7109375" style="41" customWidth="1"/>
    <col min="10232" max="10232" width="15.7109375" style="41" customWidth="1"/>
    <col min="10233" max="10233" width="12.7109375" style="41" customWidth="1"/>
    <col min="10234" max="10234" width="10.85546875" style="41" customWidth="1"/>
    <col min="10235" max="10235" width="20.7109375" style="41" customWidth="1"/>
    <col min="10236" max="10236" width="24.7109375" style="41" customWidth="1"/>
    <col min="10237" max="10238" width="60.7109375" style="41" customWidth="1"/>
    <col min="10239" max="10240" width="45.7109375" style="41" customWidth="1"/>
    <col min="10241" max="10245" width="0" style="41" hidden="1" customWidth="1"/>
    <col min="10246" max="10484" width="9.140625" style="41"/>
    <col min="10485" max="10485" width="15.7109375" style="41" customWidth="1"/>
    <col min="10486" max="10486" width="9.5703125" style="41" customWidth="1"/>
    <col min="10487" max="10487" width="10.7109375" style="41" customWidth="1"/>
    <col min="10488" max="10488" width="15.7109375" style="41" customWidth="1"/>
    <col min="10489" max="10489" width="12.7109375" style="41" customWidth="1"/>
    <col min="10490" max="10490" width="10.85546875" style="41" customWidth="1"/>
    <col min="10491" max="10491" width="20.7109375" style="41" customWidth="1"/>
    <col min="10492" max="10492" width="24.7109375" style="41" customWidth="1"/>
    <col min="10493" max="10494" width="60.7109375" style="41" customWidth="1"/>
    <col min="10495" max="10496" width="45.7109375" style="41" customWidth="1"/>
    <col min="10497" max="10501" width="0" style="41" hidden="1" customWidth="1"/>
    <col min="10502" max="10740" width="9.140625" style="41"/>
    <col min="10741" max="10741" width="15.7109375" style="41" customWidth="1"/>
    <col min="10742" max="10742" width="9.5703125" style="41" customWidth="1"/>
    <col min="10743" max="10743" width="10.7109375" style="41" customWidth="1"/>
    <col min="10744" max="10744" width="15.7109375" style="41" customWidth="1"/>
    <col min="10745" max="10745" width="12.7109375" style="41" customWidth="1"/>
    <col min="10746" max="10746" width="10.85546875" style="41" customWidth="1"/>
    <col min="10747" max="10747" width="20.7109375" style="41" customWidth="1"/>
    <col min="10748" max="10748" width="24.7109375" style="41" customWidth="1"/>
    <col min="10749" max="10750" width="60.7109375" style="41" customWidth="1"/>
    <col min="10751" max="10752" width="45.7109375" style="41" customWidth="1"/>
    <col min="10753" max="10757" width="0" style="41" hidden="1" customWidth="1"/>
    <col min="10758" max="10996" width="9.140625" style="41"/>
    <col min="10997" max="10997" width="15.7109375" style="41" customWidth="1"/>
    <col min="10998" max="10998" width="9.5703125" style="41" customWidth="1"/>
    <col min="10999" max="10999" width="10.7109375" style="41" customWidth="1"/>
    <col min="11000" max="11000" width="15.7109375" style="41" customWidth="1"/>
    <col min="11001" max="11001" width="12.7109375" style="41" customWidth="1"/>
    <col min="11002" max="11002" width="10.85546875" style="41" customWidth="1"/>
    <col min="11003" max="11003" width="20.7109375" style="41" customWidth="1"/>
    <col min="11004" max="11004" width="24.7109375" style="41" customWidth="1"/>
    <col min="11005" max="11006" width="60.7109375" style="41" customWidth="1"/>
    <col min="11007" max="11008" width="45.7109375" style="41" customWidth="1"/>
    <col min="11009" max="11013" width="0" style="41" hidden="1" customWidth="1"/>
    <col min="11014" max="11252" width="9.140625" style="41"/>
    <col min="11253" max="11253" width="15.7109375" style="41" customWidth="1"/>
    <col min="11254" max="11254" width="9.5703125" style="41" customWidth="1"/>
    <col min="11255" max="11255" width="10.7109375" style="41" customWidth="1"/>
    <col min="11256" max="11256" width="15.7109375" style="41" customWidth="1"/>
    <col min="11257" max="11257" width="12.7109375" style="41" customWidth="1"/>
    <col min="11258" max="11258" width="10.85546875" style="41" customWidth="1"/>
    <col min="11259" max="11259" width="20.7109375" style="41" customWidth="1"/>
    <col min="11260" max="11260" width="24.7109375" style="41" customWidth="1"/>
    <col min="11261" max="11262" width="60.7109375" style="41" customWidth="1"/>
    <col min="11263" max="11264" width="45.7109375" style="41" customWidth="1"/>
    <col min="11265" max="11269" width="0" style="41" hidden="1" customWidth="1"/>
    <col min="11270" max="11508" width="9.140625" style="41"/>
    <col min="11509" max="11509" width="15.7109375" style="41" customWidth="1"/>
    <col min="11510" max="11510" width="9.5703125" style="41" customWidth="1"/>
    <col min="11511" max="11511" width="10.7109375" style="41" customWidth="1"/>
    <col min="11512" max="11512" width="15.7109375" style="41" customWidth="1"/>
    <col min="11513" max="11513" width="12.7109375" style="41" customWidth="1"/>
    <col min="11514" max="11514" width="10.85546875" style="41" customWidth="1"/>
    <col min="11515" max="11515" width="20.7109375" style="41" customWidth="1"/>
    <col min="11516" max="11516" width="24.7109375" style="41" customWidth="1"/>
    <col min="11517" max="11518" width="60.7109375" style="41" customWidth="1"/>
    <col min="11519" max="11520" width="45.7109375" style="41" customWidth="1"/>
    <col min="11521" max="11525" width="0" style="41" hidden="1" customWidth="1"/>
    <col min="11526" max="11764" width="9.140625" style="41"/>
    <col min="11765" max="11765" width="15.7109375" style="41" customWidth="1"/>
    <col min="11766" max="11766" width="9.5703125" style="41" customWidth="1"/>
    <col min="11767" max="11767" width="10.7109375" style="41" customWidth="1"/>
    <col min="11768" max="11768" width="15.7109375" style="41" customWidth="1"/>
    <col min="11769" max="11769" width="12.7109375" style="41" customWidth="1"/>
    <col min="11770" max="11770" width="10.85546875" style="41" customWidth="1"/>
    <col min="11771" max="11771" width="20.7109375" style="41" customWidth="1"/>
    <col min="11772" max="11772" width="24.7109375" style="41" customWidth="1"/>
    <col min="11773" max="11774" width="60.7109375" style="41" customWidth="1"/>
    <col min="11775" max="11776" width="45.7109375" style="41" customWidth="1"/>
    <col min="11777" max="11781" width="0" style="41" hidden="1" customWidth="1"/>
    <col min="11782" max="12020" width="9.140625" style="41"/>
    <col min="12021" max="12021" width="15.7109375" style="41" customWidth="1"/>
    <col min="12022" max="12022" width="9.5703125" style="41" customWidth="1"/>
    <col min="12023" max="12023" width="10.7109375" style="41" customWidth="1"/>
    <col min="12024" max="12024" width="15.7109375" style="41" customWidth="1"/>
    <col min="12025" max="12025" width="12.7109375" style="41" customWidth="1"/>
    <col min="12026" max="12026" width="10.85546875" style="41" customWidth="1"/>
    <col min="12027" max="12027" width="20.7109375" style="41" customWidth="1"/>
    <col min="12028" max="12028" width="24.7109375" style="41" customWidth="1"/>
    <col min="12029" max="12030" width="60.7109375" style="41" customWidth="1"/>
    <col min="12031" max="12032" width="45.7109375" style="41" customWidth="1"/>
    <col min="12033" max="12037" width="0" style="41" hidden="1" customWidth="1"/>
    <col min="12038" max="12276" width="9.140625" style="41"/>
    <col min="12277" max="12277" width="15.7109375" style="41" customWidth="1"/>
    <col min="12278" max="12278" width="9.5703125" style="41" customWidth="1"/>
    <col min="12279" max="12279" width="10.7109375" style="41" customWidth="1"/>
    <col min="12280" max="12280" width="15.7109375" style="41" customWidth="1"/>
    <col min="12281" max="12281" width="12.7109375" style="41" customWidth="1"/>
    <col min="12282" max="12282" width="10.85546875" style="41" customWidth="1"/>
    <col min="12283" max="12283" width="20.7109375" style="41" customWidth="1"/>
    <col min="12284" max="12284" width="24.7109375" style="41" customWidth="1"/>
    <col min="12285" max="12286" width="60.7109375" style="41" customWidth="1"/>
    <col min="12287" max="12288" width="45.7109375" style="41" customWidth="1"/>
    <col min="12289" max="12293" width="0" style="41" hidden="1" customWidth="1"/>
    <col min="12294" max="12532" width="9.140625" style="41"/>
    <col min="12533" max="12533" width="15.7109375" style="41" customWidth="1"/>
    <col min="12534" max="12534" width="9.5703125" style="41" customWidth="1"/>
    <col min="12535" max="12535" width="10.7109375" style="41" customWidth="1"/>
    <col min="12536" max="12536" width="15.7109375" style="41" customWidth="1"/>
    <col min="12537" max="12537" width="12.7109375" style="41" customWidth="1"/>
    <col min="12538" max="12538" width="10.85546875" style="41" customWidth="1"/>
    <col min="12539" max="12539" width="20.7109375" style="41" customWidth="1"/>
    <col min="12540" max="12540" width="24.7109375" style="41" customWidth="1"/>
    <col min="12541" max="12542" width="60.7109375" style="41" customWidth="1"/>
    <col min="12543" max="12544" width="45.7109375" style="41" customWidth="1"/>
    <col min="12545" max="12549" width="0" style="41" hidden="1" customWidth="1"/>
    <col min="12550" max="12788" width="9.140625" style="41"/>
    <col min="12789" max="12789" width="15.7109375" style="41" customWidth="1"/>
    <col min="12790" max="12790" width="9.5703125" style="41" customWidth="1"/>
    <col min="12791" max="12791" width="10.7109375" style="41" customWidth="1"/>
    <col min="12792" max="12792" width="15.7109375" style="41" customWidth="1"/>
    <col min="12793" max="12793" width="12.7109375" style="41" customWidth="1"/>
    <col min="12794" max="12794" width="10.85546875" style="41" customWidth="1"/>
    <col min="12795" max="12795" width="20.7109375" style="41" customWidth="1"/>
    <col min="12796" max="12796" width="24.7109375" style="41" customWidth="1"/>
    <col min="12797" max="12798" width="60.7109375" style="41" customWidth="1"/>
    <col min="12799" max="12800" width="45.7109375" style="41" customWidth="1"/>
    <col min="12801" max="12805" width="0" style="41" hidden="1" customWidth="1"/>
    <col min="12806" max="13044" width="9.140625" style="41"/>
    <col min="13045" max="13045" width="15.7109375" style="41" customWidth="1"/>
    <col min="13046" max="13046" width="9.5703125" style="41" customWidth="1"/>
    <col min="13047" max="13047" width="10.7109375" style="41" customWidth="1"/>
    <col min="13048" max="13048" width="15.7109375" style="41" customWidth="1"/>
    <col min="13049" max="13049" width="12.7109375" style="41" customWidth="1"/>
    <col min="13050" max="13050" width="10.85546875" style="41" customWidth="1"/>
    <col min="13051" max="13051" width="20.7109375" style="41" customWidth="1"/>
    <col min="13052" max="13052" width="24.7109375" style="41" customWidth="1"/>
    <col min="13053" max="13054" width="60.7109375" style="41" customWidth="1"/>
    <col min="13055" max="13056" width="45.7109375" style="41" customWidth="1"/>
    <col min="13057" max="13061" width="0" style="41" hidden="1" customWidth="1"/>
    <col min="13062" max="13300" width="9.140625" style="41"/>
    <col min="13301" max="13301" width="15.7109375" style="41" customWidth="1"/>
    <col min="13302" max="13302" width="9.5703125" style="41" customWidth="1"/>
    <col min="13303" max="13303" width="10.7109375" style="41" customWidth="1"/>
    <col min="13304" max="13304" width="15.7109375" style="41" customWidth="1"/>
    <col min="13305" max="13305" width="12.7109375" style="41" customWidth="1"/>
    <col min="13306" max="13306" width="10.85546875" style="41" customWidth="1"/>
    <col min="13307" max="13307" width="20.7109375" style="41" customWidth="1"/>
    <col min="13308" max="13308" width="24.7109375" style="41" customWidth="1"/>
    <col min="13309" max="13310" width="60.7109375" style="41" customWidth="1"/>
    <col min="13311" max="13312" width="45.7109375" style="41" customWidth="1"/>
    <col min="13313" max="13317" width="0" style="41" hidden="1" customWidth="1"/>
    <col min="13318" max="13556" width="9.140625" style="41"/>
    <col min="13557" max="13557" width="15.7109375" style="41" customWidth="1"/>
    <col min="13558" max="13558" width="9.5703125" style="41" customWidth="1"/>
    <col min="13559" max="13559" width="10.7109375" style="41" customWidth="1"/>
    <col min="13560" max="13560" width="15.7109375" style="41" customWidth="1"/>
    <col min="13561" max="13561" width="12.7109375" style="41" customWidth="1"/>
    <col min="13562" max="13562" width="10.85546875" style="41" customWidth="1"/>
    <col min="13563" max="13563" width="20.7109375" style="41" customWidth="1"/>
    <col min="13564" max="13564" width="24.7109375" style="41" customWidth="1"/>
    <col min="13565" max="13566" width="60.7109375" style="41" customWidth="1"/>
    <col min="13567" max="13568" width="45.7109375" style="41" customWidth="1"/>
    <col min="13569" max="13573" width="0" style="41" hidden="1" customWidth="1"/>
    <col min="13574" max="13812" width="9.140625" style="41"/>
    <col min="13813" max="13813" width="15.7109375" style="41" customWidth="1"/>
    <col min="13814" max="13814" width="9.5703125" style="41" customWidth="1"/>
    <col min="13815" max="13815" width="10.7109375" style="41" customWidth="1"/>
    <col min="13816" max="13816" width="15.7109375" style="41" customWidth="1"/>
    <col min="13817" max="13817" width="12.7109375" style="41" customWidth="1"/>
    <col min="13818" max="13818" width="10.85546875" style="41" customWidth="1"/>
    <col min="13819" max="13819" width="20.7109375" style="41" customWidth="1"/>
    <col min="13820" max="13820" width="24.7109375" style="41" customWidth="1"/>
    <col min="13821" max="13822" width="60.7109375" style="41" customWidth="1"/>
    <col min="13823" max="13824" width="45.7109375" style="41" customWidth="1"/>
    <col min="13825" max="13829" width="0" style="41" hidden="1" customWidth="1"/>
    <col min="13830" max="14068" width="9.140625" style="41"/>
    <col min="14069" max="14069" width="15.7109375" style="41" customWidth="1"/>
    <col min="14070" max="14070" width="9.5703125" style="41" customWidth="1"/>
    <col min="14071" max="14071" width="10.7109375" style="41" customWidth="1"/>
    <col min="14072" max="14072" width="15.7109375" style="41" customWidth="1"/>
    <col min="14073" max="14073" width="12.7109375" style="41" customWidth="1"/>
    <col min="14074" max="14074" width="10.85546875" style="41" customWidth="1"/>
    <col min="14075" max="14075" width="20.7109375" style="41" customWidth="1"/>
    <col min="14076" max="14076" width="24.7109375" style="41" customWidth="1"/>
    <col min="14077" max="14078" width="60.7109375" style="41" customWidth="1"/>
    <col min="14079" max="14080" width="45.7109375" style="41" customWidth="1"/>
    <col min="14081" max="14085" width="0" style="41" hidden="1" customWidth="1"/>
    <col min="14086" max="14324" width="9.140625" style="41"/>
    <col min="14325" max="14325" width="15.7109375" style="41" customWidth="1"/>
    <col min="14326" max="14326" width="9.5703125" style="41" customWidth="1"/>
    <col min="14327" max="14327" width="10.7109375" style="41" customWidth="1"/>
    <col min="14328" max="14328" width="15.7109375" style="41" customWidth="1"/>
    <col min="14329" max="14329" width="12.7109375" style="41" customWidth="1"/>
    <col min="14330" max="14330" width="10.85546875" style="41" customWidth="1"/>
    <col min="14331" max="14331" width="20.7109375" style="41" customWidth="1"/>
    <col min="14332" max="14332" width="24.7109375" style="41" customWidth="1"/>
    <col min="14333" max="14334" width="60.7109375" style="41" customWidth="1"/>
    <col min="14335" max="14336" width="45.7109375" style="41" customWidth="1"/>
    <col min="14337" max="14341" width="0" style="41" hidden="1" customWidth="1"/>
    <col min="14342" max="14580" width="9.140625" style="41"/>
    <col min="14581" max="14581" width="15.7109375" style="41" customWidth="1"/>
    <col min="14582" max="14582" width="9.5703125" style="41" customWidth="1"/>
    <col min="14583" max="14583" width="10.7109375" style="41" customWidth="1"/>
    <col min="14584" max="14584" width="15.7109375" style="41" customWidth="1"/>
    <col min="14585" max="14585" width="12.7109375" style="41" customWidth="1"/>
    <col min="14586" max="14586" width="10.85546875" style="41" customWidth="1"/>
    <col min="14587" max="14587" width="20.7109375" style="41" customWidth="1"/>
    <col min="14588" max="14588" width="24.7109375" style="41" customWidth="1"/>
    <col min="14589" max="14590" width="60.7109375" style="41" customWidth="1"/>
    <col min="14591" max="14592" width="45.7109375" style="41" customWidth="1"/>
    <col min="14593" max="14597" width="0" style="41" hidden="1" customWidth="1"/>
    <col min="14598" max="14836" width="9.140625" style="41"/>
    <col min="14837" max="14837" width="15.7109375" style="41" customWidth="1"/>
    <col min="14838" max="14838" width="9.5703125" style="41" customWidth="1"/>
    <col min="14839" max="14839" width="10.7109375" style="41" customWidth="1"/>
    <col min="14840" max="14840" width="15.7109375" style="41" customWidth="1"/>
    <col min="14841" max="14841" width="12.7109375" style="41" customWidth="1"/>
    <col min="14842" max="14842" width="10.85546875" style="41" customWidth="1"/>
    <col min="14843" max="14843" width="20.7109375" style="41" customWidth="1"/>
    <col min="14844" max="14844" width="24.7109375" style="41" customWidth="1"/>
    <col min="14845" max="14846" width="60.7109375" style="41" customWidth="1"/>
    <col min="14847" max="14848" width="45.7109375" style="41" customWidth="1"/>
    <col min="14849" max="14853" width="0" style="41" hidden="1" customWidth="1"/>
    <col min="14854" max="15092" width="9.140625" style="41"/>
    <col min="15093" max="15093" width="15.7109375" style="41" customWidth="1"/>
    <col min="15094" max="15094" width="9.5703125" style="41" customWidth="1"/>
    <col min="15095" max="15095" width="10.7109375" style="41" customWidth="1"/>
    <col min="15096" max="15096" width="15.7109375" style="41" customWidth="1"/>
    <col min="15097" max="15097" width="12.7109375" style="41" customWidth="1"/>
    <col min="15098" max="15098" width="10.85546875" style="41" customWidth="1"/>
    <col min="15099" max="15099" width="20.7109375" style="41" customWidth="1"/>
    <col min="15100" max="15100" width="24.7109375" style="41" customWidth="1"/>
    <col min="15101" max="15102" width="60.7109375" style="41" customWidth="1"/>
    <col min="15103" max="15104" width="45.7109375" style="41" customWidth="1"/>
    <col min="15105" max="15109" width="0" style="41" hidden="1" customWidth="1"/>
    <col min="15110" max="15348" width="9.140625" style="41"/>
    <col min="15349" max="15349" width="15.7109375" style="41" customWidth="1"/>
    <col min="15350" max="15350" width="9.5703125" style="41" customWidth="1"/>
    <col min="15351" max="15351" width="10.7109375" style="41" customWidth="1"/>
    <col min="15352" max="15352" width="15.7109375" style="41" customWidth="1"/>
    <col min="15353" max="15353" width="12.7109375" style="41" customWidth="1"/>
    <col min="15354" max="15354" width="10.85546875" style="41" customWidth="1"/>
    <col min="15355" max="15355" width="20.7109375" style="41" customWidth="1"/>
    <col min="15356" max="15356" width="24.7109375" style="41" customWidth="1"/>
    <col min="15357" max="15358" width="60.7109375" style="41" customWidth="1"/>
    <col min="15359" max="15360" width="45.7109375" style="41" customWidth="1"/>
    <col min="15361" max="15365" width="0" style="41" hidden="1" customWidth="1"/>
    <col min="15366" max="15604" width="9.140625" style="41"/>
    <col min="15605" max="15605" width="15.7109375" style="41" customWidth="1"/>
    <col min="15606" max="15606" width="9.5703125" style="41" customWidth="1"/>
    <col min="15607" max="15607" width="10.7109375" style="41" customWidth="1"/>
    <col min="15608" max="15608" width="15.7109375" style="41" customWidth="1"/>
    <col min="15609" max="15609" width="12.7109375" style="41" customWidth="1"/>
    <col min="15610" max="15610" width="10.85546875" style="41" customWidth="1"/>
    <col min="15611" max="15611" width="20.7109375" style="41" customWidth="1"/>
    <col min="15612" max="15612" width="24.7109375" style="41" customWidth="1"/>
    <col min="15613" max="15614" width="60.7109375" style="41" customWidth="1"/>
    <col min="15615" max="15616" width="45.7109375" style="41" customWidth="1"/>
    <col min="15617" max="15621" width="0" style="41" hidden="1" customWidth="1"/>
    <col min="15622" max="15860" width="9.140625" style="41"/>
    <col min="15861" max="15861" width="15.7109375" style="41" customWidth="1"/>
    <col min="15862" max="15862" width="9.5703125" style="41" customWidth="1"/>
    <col min="15863" max="15863" width="10.7109375" style="41" customWidth="1"/>
    <col min="15864" max="15864" width="15.7109375" style="41" customWidth="1"/>
    <col min="15865" max="15865" width="12.7109375" style="41" customWidth="1"/>
    <col min="15866" max="15866" width="10.85546875" style="41" customWidth="1"/>
    <col min="15867" max="15867" width="20.7109375" style="41" customWidth="1"/>
    <col min="15868" max="15868" width="24.7109375" style="41" customWidth="1"/>
    <col min="15869" max="15870" width="60.7109375" style="41" customWidth="1"/>
    <col min="15871" max="15872" width="45.7109375" style="41" customWidth="1"/>
    <col min="15873" max="15877" width="0" style="41" hidden="1" customWidth="1"/>
    <col min="15878" max="16116" width="9.140625" style="41"/>
    <col min="16117" max="16117" width="15.7109375" style="41" customWidth="1"/>
    <col min="16118" max="16118" width="9.5703125" style="41" customWidth="1"/>
    <col min="16119" max="16119" width="10.7109375" style="41" customWidth="1"/>
    <col min="16120" max="16120" width="15.7109375" style="41" customWidth="1"/>
    <col min="16121" max="16121" width="12.7109375" style="41" customWidth="1"/>
    <col min="16122" max="16122" width="10.85546875" style="41" customWidth="1"/>
    <col min="16123" max="16123" width="20.7109375" style="41" customWidth="1"/>
    <col min="16124" max="16124" width="24.7109375" style="41" customWidth="1"/>
    <col min="16125" max="16126" width="60.7109375" style="41" customWidth="1"/>
    <col min="16127" max="16128" width="45.7109375" style="41" customWidth="1"/>
    <col min="16129" max="16133" width="0" style="41" hidden="1" customWidth="1"/>
    <col min="16134" max="16384" width="9.140625" style="41"/>
  </cols>
  <sheetData>
    <row r="1" spans="1:8" s="166" customFormat="1" ht="18">
      <c r="B1" s="91" t="s">
        <v>171</v>
      </c>
      <c r="C1" s="91"/>
      <c r="D1" s="59"/>
      <c r="E1" s="91"/>
      <c r="F1" s="60"/>
      <c r="G1" s="61"/>
      <c r="H1" s="61"/>
    </row>
    <row r="2" spans="1:8" s="58" customFormat="1" ht="18">
      <c r="B2" s="91" t="s">
        <v>309</v>
      </c>
      <c r="C2" s="91"/>
      <c r="D2" s="59"/>
      <c r="E2" s="91"/>
      <c r="F2" s="60"/>
      <c r="G2" s="61"/>
      <c r="H2" s="61"/>
    </row>
    <row r="3" spans="1:8" s="164" customFormat="1" ht="16.5" thickBot="1">
      <c r="B3" s="79" t="s">
        <v>6</v>
      </c>
      <c r="C3" s="79" t="s">
        <v>7</v>
      </c>
      <c r="D3" s="80" t="s">
        <v>1</v>
      </c>
      <c r="E3" s="79" t="s">
        <v>8</v>
      </c>
      <c r="F3" s="81" t="s">
        <v>9</v>
      </c>
      <c r="G3" s="82" t="s">
        <v>10</v>
      </c>
      <c r="H3" s="82" t="s">
        <v>11</v>
      </c>
    </row>
    <row r="4" spans="1:8">
      <c r="B4" s="77" t="s">
        <v>308</v>
      </c>
      <c r="C4" s="87"/>
      <c r="D4" s="88"/>
      <c r="E4" s="87"/>
      <c r="F4" s="89"/>
      <c r="G4" s="90"/>
      <c r="H4" s="90"/>
    </row>
    <row r="5" spans="1:8">
      <c r="B5" s="77" t="s">
        <v>307</v>
      </c>
      <c r="C5" s="87"/>
      <c r="D5" s="88"/>
      <c r="E5" s="87"/>
      <c r="F5" s="89"/>
      <c r="G5" s="90"/>
      <c r="H5" s="90"/>
    </row>
    <row r="6" spans="1:8">
      <c r="B6" s="77" t="s">
        <v>306</v>
      </c>
      <c r="C6" s="87"/>
      <c r="D6" s="88"/>
      <c r="E6" s="87"/>
      <c r="F6" s="89"/>
      <c r="G6" s="90"/>
      <c r="H6" s="90"/>
    </row>
    <row r="7" spans="1:8" ht="25.5">
      <c r="A7" s="162"/>
      <c r="B7" s="64"/>
      <c r="C7" s="65" t="s">
        <v>71</v>
      </c>
      <c r="D7" s="66" t="s">
        <v>70</v>
      </c>
      <c r="E7" s="65" t="s">
        <v>14</v>
      </c>
      <c r="F7" s="67">
        <v>1.8</v>
      </c>
      <c r="G7" s="68"/>
      <c r="H7" s="68">
        <f>F7*G7</f>
        <v>0</v>
      </c>
    </row>
    <row r="8" spans="1:8" ht="25.5">
      <c r="B8" s="87"/>
      <c r="C8" s="96" t="s">
        <v>69</v>
      </c>
      <c r="D8" s="75" t="s">
        <v>68</v>
      </c>
      <c r="E8" s="96" t="s">
        <v>15</v>
      </c>
      <c r="F8" s="67">
        <v>90</v>
      </c>
      <c r="G8" s="76"/>
      <c r="H8" s="76">
        <f>F8*G8</f>
        <v>0</v>
      </c>
    </row>
    <row r="9" spans="1:8" ht="51">
      <c r="B9" s="87"/>
      <c r="C9" s="96" t="s">
        <v>266</v>
      </c>
      <c r="D9" s="75" t="s">
        <v>265</v>
      </c>
      <c r="E9" s="96" t="s">
        <v>19</v>
      </c>
      <c r="F9" s="67">
        <v>5000</v>
      </c>
      <c r="G9" s="76"/>
      <c r="H9" s="76">
        <f>F9*G9</f>
        <v>0</v>
      </c>
    </row>
    <row r="10" spans="1:8" ht="38.25">
      <c r="A10" s="162"/>
      <c r="B10" s="64"/>
      <c r="C10" s="65" t="s">
        <v>67</v>
      </c>
      <c r="D10" s="66" t="s">
        <v>229</v>
      </c>
      <c r="E10" s="65" t="s">
        <v>15</v>
      </c>
      <c r="F10" s="67">
        <v>50</v>
      </c>
      <c r="G10" s="68"/>
      <c r="H10" s="68">
        <f>F10*G10</f>
        <v>0</v>
      </c>
    </row>
    <row r="11" spans="1:8" ht="51">
      <c r="A11" s="162"/>
      <c r="B11" s="64"/>
      <c r="C11" s="53" t="s">
        <v>345</v>
      </c>
      <c r="D11" s="54" t="s">
        <v>344</v>
      </c>
      <c r="E11" s="53" t="s">
        <v>15</v>
      </c>
      <c r="F11" s="70">
        <v>50</v>
      </c>
      <c r="G11" s="55"/>
      <c r="H11" s="55">
        <f>F11*G11</f>
        <v>0</v>
      </c>
    </row>
    <row r="12" spans="1:8">
      <c r="A12" s="162"/>
      <c r="B12" s="64"/>
      <c r="C12" s="64"/>
      <c r="D12" s="21"/>
      <c r="E12" s="64"/>
      <c r="F12" s="89"/>
      <c r="G12" s="50" t="s">
        <v>2</v>
      </c>
      <c r="H12" s="50">
        <f>SUM(H7:H11)</f>
        <v>0</v>
      </c>
    </row>
    <row r="13" spans="1:8">
      <c r="A13" s="162"/>
      <c r="B13" s="64"/>
      <c r="C13" s="64"/>
      <c r="D13" s="21"/>
      <c r="E13" s="64"/>
      <c r="F13" s="89"/>
      <c r="G13" s="50"/>
      <c r="H13" s="50"/>
    </row>
    <row r="14" spans="1:8">
      <c r="A14" s="162"/>
      <c r="B14" s="64"/>
      <c r="C14" s="64"/>
      <c r="D14" s="21"/>
      <c r="E14" s="64"/>
      <c r="F14" s="89"/>
      <c r="G14" s="50"/>
      <c r="H14" s="50"/>
    </row>
    <row r="15" spans="1:8">
      <c r="A15" s="162"/>
      <c r="B15" s="78" t="s">
        <v>305</v>
      </c>
      <c r="C15" s="64"/>
      <c r="D15" s="21"/>
      <c r="E15" s="64"/>
      <c r="F15" s="89"/>
      <c r="G15" s="74"/>
      <c r="H15" s="74"/>
    </row>
    <row r="16" spans="1:8" ht="25.5">
      <c r="A16" s="162"/>
      <c r="B16" s="64"/>
      <c r="C16" s="65" t="s">
        <v>263</v>
      </c>
      <c r="D16" s="66" t="s">
        <v>262</v>
      </c>
      <c r="E16" s="65" t="s">
        <v>24</v>
      </c>
      <c r="F16" s="67">
        <v>620</v>
      </c>
      <c r="G16" s="68"/>
      <c r="H16" s="68">
        <f t="shared" ref="H16:H25" si="0">F16*G16</f>
        <v>0</v>
      </c>
    </row>
    <row r="17" spans="1:17" ht="38.25">
      <c r="A17" s="162"/>
      <c r="B17" s="64"/>
      <c r="C17" s="65" t="s">
        <v>25</v>
      </c>
      <c r="D17" s="66" t="s">
        <v>259</v>
      </c>
      <c r="E17" s="65" t="s">
        <v>24</v>
      </c>
      <c r="F17" s="67">
        <v>1180</v>
      </c>
      <c r="G17" s="68"/>
      <c r="H17" s="68">
        <f t="shared" si="0"/>
        <v>0</v>
      </c>
    </row>
    <row r="18" spans="1:17" ht="38.25">
      <c r="A18" s="162"/>
      <c r="B18" s="64"/>
      <c r="C18" s="65" t="s">
        <v>53</v>
      </c>
      <c r="D18" s="32" t="s">
        <v>258</v>
      </c>
      <c r="E18" s="65" t="s">
        <v>24</v>
      </c>
      <c r="F18" s="73">
        <v>540</v>
      </c>
      <c r="G18" s="68"/>
      <c r="H18" s="68">
        <f t="shared" si="0"/>
        <v>0</v>
      </c>
      <c r="Q18" s="163"/>
    </row>
    <row r="19" spans="1:17" ht="38.25">
      <c r="A19" s="162"/>
      <c r="B19" s="64"/>
      <c r="C19" s="65" t="s">
        <v>664</v>
      </c>
      <c r="D19" s="32" t="s">
        <v>668</v>
      </c>
      <c r="E19" s="65" t="s">
        <v>24</v>
      </c>
      <c r="F19" s="73">
        <v>77</v>
      </c>
      <c r="G19" s="68"/>
      <c r="H19" s="68">
        <f t="shared" ref="H19:H20" si="1">F19*G19</f>
        <v>0</v>
      </c>
      <c r="Q19" s="163"/>
    </row>
    <row r="20" spans="1:17" ht="38.25">
      <c r="A20" s="162"/>
      <c r="B20" s="64"/>
      <c r="C20" s="65" t="s">
        <v>663</v>
      </c>
      <c r="D20" s="32" t="s">
        <v>669</v>
      </c>
      <c r="E20" s="65" t="s">
        <v>24</v>
      </c>
      <c r="F20" s="73">
        <v>154</v>
      </c>
      <c r="G20" s="68"/>
      <c r="H20" s="68">
        <f t="shared" si="1"/>
        <v>0</v>
      </c>
      <c r="Q20" s="163"/>
    </row>
    <row r="21" spans="1:17" ht="25.5">
      <c r="A21" s="162"/>
      <c r="B21" s="64"/>
      <c r="C21" s="65" t="s">
        <v>50</v>
      </c>
      <c r="D21" s="66" t="s">
        <v>55</v>
      </c>
      <c r="E21" s="65" t="s">
        <v>19</v>
      </c>
      <c r="F21" s="73">
        <v>8500</v>
      </c>
      <c r="G21" s="68"/>
      <c r="H21" s="68">
        <f t="shared" si="0"/>
        <v>0</v>
      </c>
    </row>
    <row r="22" spans="1:17" ht="51">
      <c r="A22" s="162"/>
      <c r="B22" s="64"/>
      <c r="C22" s="65" t="s">
        <v>217</v>
      </c>
      <c r="D22" s="66" t="s">
        <v>216</v>
      </c>
      <c r="E22" s="65" t="s">
        <v>24</v>
      </c>
      <c r="F22" s="73">
        <v>1670</v>
      </c>
      <c r="G22" s="68"/>
      <c r="H22" s="68">
        <f t="shared" si="0"/>
        <v>0</v>
      </c>
    </row>
    <row r="23" spans="1:17" ht="38.25">
      <c r="A23" s="162"/>
      <c r="B23" s="64"/>
      <c r="C23" s="65" t="s">
        <v>261</v>
      </c>
      <c r="D23" s="66" t="s">
        <v>260</v>
      </c>
      <c r="E23" s="65" t="s">
        <v>24</v>
      </c>
      <c r="F23" s="73">
        <v>1570</v>
      </c>
      <c r="G23" s="68"/>
      <c r="H23" s="68">
        <f t="shared" si="0"/>
        <v>0</v>
      </c>
    </row>
    <row r="24" spans="1:17" ht="25.5">
      <c r="A24" s="162"/>
      <c r="B24" s="64"/>
      <c r="C24" s="65" t="s">
        <v>56</v>
      </c>
      <c r="D24" s="66" t="s">
        <v>57</v>
      </c>
      <c r="E24" s="65" t="s">
        <v>19</v>
      </c>
      <c r="F24" s="73">
        <v>4150</v>
      </c>
      <c r="G24" s="68"/>
      <c r="H24" s="68">
        <f t="shared" si="0"/>
        <v>0</v>
      </c>
    </row>
    <row r="25" spans="1:17">
      <c r="A25" s="162"/>
      <c r="B25" s="64"/>
      <c r="C25" s="53" t="s">
        <v>27</v>
      </c>
      <c r="D25" s="54" t="s">
        <v>28</v>
      </c>
      <c r="E25" s="53" t="s">
        <v>19</v>
      </c>
      <c r="F25" s="56">
        <v>4150</v>
      </c>
      <c r="G25" s="55"/>
      <c r="H25" s="55">
        <f t="shared" si="0"/>
        <v>0</v>
      </c>
    </row>
    <row r="26" spans="1:17">
      <c r="A26" s="162"/>
      <c r="B26" s="64"/>
      <c r="C26" s="64"/>
      <c r="D26" s="21"/>
      <c r="E26" s="64"/>
      <c r="F26" s="142"/>
      <c r="G26" s="50" t="s">
        <v>2</v>
      </c>
      <c r="H26" s="50">
        <f>SUM(H16:H25)</f>
        <v>0</v>
      </c>
    </row>
    <row r="27" spans="1:17">
      <c r="A27" s="162"/>
      <c r="B27" s="64"/>
      <c r="C27" s="64"/>
      <c r="D27" s="21"/>
      <c r="E27" s="64"/>
      <c r="F27" s="142"/>
      <c r="G27" s="50"/>
      <c r="H27" s="50"/>
    </row>
    <row r="28" spans="1:17">
      <c r="A28" s="162"/>
      <c r="B28" s="64"/>
      <c r="C28" s="64"/>
      <c r="D28" s="21"/>
      <c r="E28" s="64"/>
      <c r="F28" s="142"/>
      <c r="G28" s="50"/>
      <c r="H28" s="50"/>
    </row>
    <row r="29" spans="1:17">
      <c r="A29" s="162"/>
      <c r="B29" s="78" t="s">
        <v>304</v>
      </c>
      <c r="C29" s="64"/>
      <c r="D29" s="21"/>
      <c r="E29" s="64"/>
      <c r="F29" s="142"/>
      <c r="G29" s="74"/>
      <c r="H29" s="74"/>
    </row>
    <row r="30" spans="1:17" ht="25.5">
      <c r="A30" s="162"/>
      <c r="B30" s="64"/>
      <c r="C30" s="65" t="s">
        <v>208</v>
      </c>
      <c r="D30" s="66" t="s">
        <v>207</v>
      </c>
      <c r="E30" s="65" t="s">
        <v>24</v>
      </c>
      <c r="F30" s="73">
        <v>2650</v>
      </c>
      <c r="G30" s="68"/>
      <c r="H30" s="68">
        <f>F30*G30</f>
        <v>0</v>
      </c>
    </row>
    <row r="31" spans="1:17" ht="25.5">
      <c r="B31" s="87"/>
      <c r="C31" s="96" t="s">
        <v>206</v>
      </c>
      <c r="D31" s="75" t="s">
        <v>205</v>
      </c>
      <c r="E31" s="96" t="s">
        <v>19</v>
      </c>
      <c r="F31" s="67">
        <v>4500</v>
      </c>
      <c r="G31" s="76"/>
      <c r="H31" s="76">
        <f>F31*G31</f>
        <v>0</v>
      </c>
    </row>
    <row r="32" spans="1:17" ht="25.5">
      <c r="A32" s="162"/>
      <c r="B32" s="64"/>
      <c r="C32" s="53" t="s">
        <v>256</v>
      </c>
      <c r="D32" s="54" t="s">
        <v>255</v>
      </c>
      <c r="E32" s="53" t="s">
        <v>24</v>
      </c>
      <c r="F32" s="56">
        <v>72</v>
      </c>
      <c r="G32" s="55"/>
      <c r="H32" s="55">
        <f>F32*G32</f>
        <v>0</v>
      </c>
    </row>
    <row r="33" spans="1:8">
      <c r="A33" s="162"/>
      <c r="B33" s="64"/>
      <c r="C33" s="64"/>
      <c r="D33" s="21"/>
      <c r="E33" s="64"/>
      <c r="F33" s="142"/>
      <c r="G33" s="50" t="s">
        <v>2</v>
      </c>
      <c r="H33" s="50">
        <f>SUM(H30:H32)</f>
        <v>0</v>
      </c>
    </row>
    <row r="34" spans="1:8">
      <c r="A34" s="162"/>
      <c r="B34" s="64"/>
      <c r="C34" s="64"/>
      <c r="D34" s="21"/>
      <c r="E34" s="64"/>
      <c r="F34" s="142"/>
      <c r="G34" s="50"/>
      <c r="H34" s="50"/>
    </row>
    <row r="35" spans="1:8">
      <c r="A35" s="162"/>
      <c r="B35" s="64"/>
      <c r="C35" s="64"/>
      <c r="D35" s="21"/>
      <c r="E35" s="64"/>
      <c r="F35" s="142"/>
      <c r="G35" s="50"/>
      <c r="H35" s="50"/>
    </row>
    <row r="36" spans="1:8">
      <c r="B36" s="77" t="s">
        <v>303</v>
      </c>
      <c r="C36" s="87"/>
      <c r="D36" s="88"/>
      <c r="E36" s="87"/>
      <c r="F36" s="89"/>
      <c r="G36" s="90"/>
      <c r="H36" s="90"/>
    </row>
    <row r="37" spans="1:8" ht="89.25">
      <c r="B37" s="87"/>
      <c r="C37" s="96" t="s">
        <v>248</v>
      </c>
      <c r="D37" s="75" t="s">
        <v>247</v>
      </c>
      <c r="E37" s="96" t="s">
        <v>96</v>
      </c>
      <c r="F37" s="67">
        <v>1</v>
      </c>
      <c r="G37" s="76"/>
      <c r="H37" s="76">
        <f t="shared" ref="H37:H51" si="2">F37*G37</f>
        <v>0</v>
      </c>
    </row>
    <row r="38" spans="1:8" ht="63.75">
      <c r="B38" s="87"/>
      <c r="C38" s="96" t="s">
        <v>73</v>
      </c>
      <c r="D38" s="75" t="s">
        <v>302</v>
      </c>
      <c r="E38" s="96" t="s">
        <v>20</v>
      </c>
      <c r="F38" s="67">
        <v>3</v>
      </c>
      <c r="G38" s="76"/>
      <c r="H38" s="76">
        <f t="shared" si="2"/>
        <v>0</v>
      </c>
    </row>
    <row r="39" spans="1:8" ht="25.5">
      <c r="B39" s="87"/>
      <c r="C39" s="96" t="s">
        <v>72</v>
      </c>
      <c r="D39" s="75" t="s">
        <v>301</v>
      </c>
      <c r="E39" s="96" t="s">
        <v>20</v>
      </c>
      <c r="F39" s="67">
        <v>6</v>
      </c>
      <c r="G39" s="76"/>
      <c r="H39" s="76">
        <f t="shared" si="2"/>
        <v>0</v>
      </c>
    </row>
    <row r="40" spans="1:8" ht="76.5">
      <c r="B40" s="87"/>
      <c r="C40" s="96" t="s">
        <v>300</v>
      </c>
      <c r="D40" s="75" t="s">
        <v>299</v>
      </c>
      <c r="E40" s="96" t="s">
        <v>20</v>
      </c>
      <c r="F40" s="67">
        <v>12</v>
      </c>
      <c r="G40" s="76"/>
      <c r="H40" s="76">
        <f t="shared" si="2"/>
        <v>0</v>
      </c>
    </row>
    <row r="41" spans="1:8" ht="63.75">
      <c r="B41" s="87"/>
      <c r="C41" s="96" t="s">
        <v>36</v>
      </c>
      <c r="D41" s="75" t="s">
        <v>298</v>
      </c>
      <c r="E41" s="96" t="s">
        <v>19</v>
      </c>
      <c r="F41" s="67">
        <v>3</v>
      </c>
      <c r="G41" s="76"/>
      <c r="H41" s="76">
        <f t="shared" si="2"/>
        <v>0</v>
      </c>
    </row>
    <row r="42" spans="1:8" ht="25.5">
      <c r="B42" s="87"/>
      <c r="C42" s="96" t="s">
        <v>253</v>
      </c>
      <c r="D42" s="75" t="s">
        <v>252</v>
      </c>
      <c r="E42" s="96" t="s">
        <v>15</v>
      </c>
      <c r="F42" s="67">
        <v>13</v>
      </c>
      <c r="G42" s="76"/>
      <c r="H42" s="76">
        <f t="shared" si="2"/>
        <v>0</v>
      </c>
    </row>
    <row r="43" spans="1:8" ht="38.25">
      <c r="B43" s="87"/>
      <c r="C43" s="96" t="s">
        <v>62</v>
      </c>
      <c r="D43" s="75" t="s">
        <v>61</v>
      </c>
      <c r="E43" s="96" t="s">
        <v>15</v>
      </c>
      <c r="F43" s="67">
        <v>1</v>
      </c>
      <c r="G43" s="76"/>
      <c r="H43" s="76">
        <f t="shared" si="2"/>
        <v>0</v>
      </c>
    </row>
    <row r="44" spans="1:8" ht="38.25">
      <c r="B44" s="87"/>
      <c r="C44" s="96" t="s">
        <v>34</v>
      </c>
      <c r="D44" s="75" t="s">
        <v>35</v>
      </c>
      <c r="E44" s="96" t="s">
        <v>15</v>
      </c>
      <c r="F44" s="67">
        <v>9</v>
      </c>
      <c r="G44" s="76"/>
      <c r="H44" s="76">
        <f t="shared" si="2"/>
        <v>0</v>
      </c>
    </row>
    <row r="45" spans="1:8" ht="38.25">
      <c r="B45" s="87"/>
      <c r="C45" s="96" t="s">
        <v>282</v>
      </c>
      <c r="D45" s="75" t="s">
        <v>281</v>
      </c>
      <c r="E45" s="96" t="s">
        <v>15</v>
      </c>
      <c r="F45" s="67">
        <v>1</v>
      </c>
      <c r="G45" s="76"/>
      <c r="H45" s="76">
        <f t="shared" si="2"/>
        <v>0</v>
      </c>
    </row>
    <row r="46" spans="1:8" ht="38.25">
      <c r="B46" s="87"/>
      <c r="C46" s="96" t="s">
        <v>297</v>
      </c>
      <c r="D46" s="75" t="s">
        <v>296</v>
      </c>
      <c r="E46" s="96" t="s">
        <v>15</v>
      </c>
      <c r="F46" s="67">
        <v>2</v>
      </c>
      <c r="G46" s="76"/>
      <c r="H46" s="76">
        <f t="shared" si="2"/>
        <v>0</v>
      </c>
    </row>
    <row r="47" spans="1:8" ht="51">
      <c r="B47" s="87"/>
      <c r="C47" s="96" t="s">
        <v>276</v>
      </c>
      <c r="D47" s="75" t="s">
        <v>295</v>
      </c>
      <c r="E47" s="96" t="s">
        <v>15</v>
      </c>
      <c r="F47" s="67">
        <v>2</v>
      </c>
      <c r="G47" s="76"/>
      <c r="H47" s="76">
        <f t="shared" si="2"/>
        <v>0</v>
      </c>
    </row>
    <row r="48" spans="1:8" ht="51">
      <c r="B48" s="87"/>
      <c r="C48" s="96" t="s">
        <v>251</v>
      </c>
      <c r="D48" s="75" t="s">
        <v>294</v>
      </c>
      <c r="E48" s="96" t="s">
        <v>15</v>
      </c>
      <c r="F48" s="67">
        <v>9</v>
      </c>
      <c r="G48" s="76"/>
      <c r="H48" s="76">
        <f t="shared" si="2"/>
        <v>0</v>
      </c>
    </row>
    <row r="49" spans="2:8" ht="51">
      <c r="B49" s="87"/>
      <c r="C49" s="96" t="s">
        <v>250</v>
      </c>
      <c r="D49" s="75" t="s">
        <v>293</v>
      </c>
      <c r="E49" s="96" t="s">
        <v>15</v>
      </c>
      <c r="F49" s="67">
        <v>7</v>
      </c>
      <c r="G49" s="76"/>
      <c r="H49" s="76">
        <f t="shared" si="2"/>
        <v>0</v>
      </c>
    </row>
    <row r="50" spans="2:8" ht="63.75">
      <c r="B50" s="87"/>
      <c r="C50" s="96" t="s">
        <v>280</v>
      </c>
      <c r="D50" s="75" t="s">
        <v>292</v>
      </c>
      <c r="E50" s="96" t="s">
        <v>15</v>
      </c>
      <c r="F50" s="67">
        <v>2</v>
      </c>
      <c r="G50" s="76"/>
      <c r="H50" s="76">
        <f t="shared" si="2"/>
        <v>0</v>
      </c>
    </row>
    <row r="51" spans="2:8" ht="51">
      <c r="B51" s="87"/>
      <c r="C51" s="97" t="s">
        <v>270</v>
      </c>
      <c r="D51" s="69" t="s">
        <v>291</v>
      </c>
      <c r="E51" s="97" t="s">
        <v>15</v>
      </c>
      <c r="F51" s="70">
        <v>1</v>
      </c>
      <c r="G51" s="71"/>
      <c r="H51" s="71">
        <f t="shared" si="2"/>
        <v>0</v>
      </c>
    </row>
    <row r="52" spans="2:8">
      <c r="B52" s="87"/>
      <c r="C52" s="87"/>
      <c r="D52" s="88"/>
      <c r="E52" s="87"/>
      <c r="F52" s="89"/>
      <c r="G52" s="72" t="s">
        <v>2</v>
      </c>
      <c r="H52" s="72">
        <f>SUM(H37:H51)</f>
        <v>0</v>
      </c>
    </row>
    <row r="53" spans="2:8">
      <c r="B53" s="87"/>
      <c r="C53" s="87"/>
      <c r="D53" s="88"/>
      <c r="E53" s="87"/>
      <c r="F53" s="89"/>
      <c r="G53" s="72"/>
      <c r="H53" s="72"/>
    </row>
    <row r="54" spans="2:8">
      <c r="B54" s="87"/>
      <c r="C54" s="87"/>
      <c r="D54" s="88"/>
      <c r="E54" s="87"/>
      <c r="F54" s="89"/>
      <c r="G54" s="72"/>
      <c r="H54" s="72"/>
    </row>
    <row r="55" spans="2:8">
      <c r="B55" s="77" t="s">
        <v>290</v>
      </c>
      <c r="C55" s="87"/>
      <c r="D55" s="88"/>
      <c r="E55" s="87"/>
      <c r="F55" s="89"/>
      <c r="G55" s="90"/>
      <c r="H55" s="90"/>
    </row>
    <row r="56" spans="2:8">
      <c r="B56" s="77" t="s">
        <v>289</v>
      </c>
      <c r="C56" s="87"/>
      <c r="D56" s="88"/>
      <c r="E56" s="87"/>
      <c r="F56" s="89"/>
      <c r="G56" s="90"/>
      <c r="H56" s="90"/>
    </row>
    <row r="57" spans="2:8" ht="51">
      <c r="B57" s="87"/>
      <c r="C57" s="97" t="s">
        <v>288</v>
      </c>
      <c r="D57" s="69" t="s">
        <v>287</v>
      </c>
      <c r="E57" s="97" t="s">
        <v>24</v>
      </c>
      <c r="F57" s="70">
        <v>80</v>
      </c>
      <c r="G57" s="71"/>
      <c r="H57" s="71">
        <f>F57*G57</f>
        <v>0</v>
      </c>
    </row>
    <row r="58" spans="2:8">
      <c r="B58" s="87"/>
      <c r="C58" s="87"/>
      <c r="D58" s="88"/>
      <c r="E58" s="87"/>
      <c r="F58" s="89"/>
      <c r="G58" s="72" t="s">
        <v>2</v>
      </c>
      <c r="H58" s="72">
        <f>SUM(H57:H57)</f>
        <v>0</v>
      </c>
    </row>
    <row r="59" spans="2:8">
      <c r="B59" s="87"/>
      <c r="C59" s="87"/>
      <c r="D59" s="88"/>
      <c r="E59" s="87"/>
      <c r="F59" s="89"/>
      <c r="G59" s="72"/>
      <c r="H59" s="72"/>
    </row>
    <row r="60" spans="2:8">
      <c r="B60" s="87"/>
      <c r="C60" s="87"/>
      <c r="D60" s="88"/>
      <c r="E60" s="87"/>
      <c r="F60" s="89"/>
      <c r="G60" s="72"/>
      <c r="H60" s="72"/>
    </row>
    <row r="61" spans="2:8">
      <c r="B61" s="77" t="s">
        <v>286</v>
      </c>
      <c r="C61" s="87"/>
      <c r="D61" s="88"/>
      <c r="E61" s="87"/>
      <c r="F61" s="89"/>
      <c r="G61" s="90"/>
      <c r="H61" s="90"/>
    </row>
    <row r="62" spans="2:8" ht="25.5">
      <c r="B62" s="87"/>
      <c r="C62" s="96" t="s">
        <v>253</v>
      </c>
      <c r="D62" s="75" t="s">
        <v>252</v>
      </c>
      <c r="E62" s="96" t="s">
        <v>15</v>
      </c>
      <c r="F62" s="67">
        <v>30</v>
      </c>
      <c r="G62" s="76"/>
      <c r="H62" s="76">
        <f t="shared" ref="H62:H74" si="3">F62*G62</f>
        <v>0</v>
      </c>
    </row>
    <row r="63" spans="2:8" ht="38.25">
      <c r="B63" s="87"/>
      <c r="C63" s="96" t="s">
        <v>225</v>
      </c>
      <c r="D63" s="75" t="s">
        <v>285</v>
      </c>
      <c r="E63" s="96" t="s">
        <v>15</v>
      </c>
      <c r="F63" s="67">
        <v>2</v>
      </c>
      <c r="G63" s="76"/>
      <c r="H63" s="76">
        <f t="shared" si="3"/>
        <v>0</v>
      </c>
    </row>
    <row r="64" spans="2:8" ht="63.75">
      <c r="B64" s="87"/>
      <c r="C64" s="96" t="s">
        <v>284</v>
      </c>
      <c r="D64" s="75" t="s">
        <v>283</v>
      </c>
      <c r="E64" s="96" t="s">
        <v>19</v>
      </c>
      <c r="F64" s="67">
        <v>12</v>
      </c>
      <c r="G64" s="76"/>
      <c r="H64" s="76">
        <f t="shared" si="3"/>
        <v>0</v>
      </c>
    </row>
    <row r="65" spans="2:8" ht="38.25">
      <c r="B65" s="87"/>
      <c r="C65" s="96" t="s">
        <v>62</v>
      </c>
      <c r="D65" s="75" t="s">
        <v>61</v>
      </c>
      <c r="E65" s="96" t="s">
        <v>15</v>
      </c>
      <c r="F65" s="67">
        <v>16</v>
      </c>
      <c r="G65" s="76"/>
      <c r="H65" s="76">
        <f t="shared" si="3"/>
        <v>0</v>
      </c>
    </row>
    <row r="66" spans="2:8" ht="38.25">
      <c r="B66" s="87"/>
      <c r="C66" s="96" t="s">
        <v>34</v>
      </c>
      <c r="D66" s="75" t="s">
        <v>35</v>
      </c>
      <c r="E66" s="96" t="s">
        <v>15</v>
      </c>
      <c r="F66" s="67">
        <v>8</v>
      </c>
      <c r="G66" s="76"/>
      <c r="H66" s="76">
        <f t="shared" si="3"/>
        <v>0</v>
      </c>
    </row>
    <row r="67" spans="2:8" ht="38.25">
      <c r="B67" s="87"/>
      <c r="C67" s="96" t="s">
        <v>282</v>
      </c>
      <c r="D67" s="75" t="s">
        <v>281</v>
      </c>
      <c r="E67" s="96" t="s">
        <v>15</v>
      </c>
      <c r="F67" s="67">
        <v>2</v>
      </c>
      <c r="G67" s="76"/>
      <c r="H67" s="76">
        <f t="shared" si="3"/>
        <v>0</v>
      </c>
    </row>
    <row r="68" spans="2:8" ht="51">
      <c r="B68" s="87"/>
      <c r="C68" s="96" t="s">
        <v>280</v>
      </c>
      <c r="D68" s="75" t="s">
        <v>279</v>
      </c>
      <c r="E68" s="96" t="s">
        <v>15</v>
      </c>
      <c r="F68" s="67">
        <v>4</v>
      </c>
      <c r="G68" s="76"/>
      <c r="H68" s="76">
        <f t="shared" si="3"/>
        <v>0</v>
      </c>
    </row>
    <row r="69" spans="2:8" ht="51">
      <c r="B69" s="87"/>
      <c r="C69" s="96" t="s">
        <v>278</v>
      </c>
      <c r="D69" s="75" t="s">
        <v>277</v>
      </c>
      <c r="E69" s="96" t="s">
        <v>15</v>
      </c>
      <c r="F69" s="67">
        <v>4</v>
      </c>
      <c r="G69" s="76"/>
      <c r="H69" s="76">
        <f t="shared" si="3"/>
        <v>0</v>
      </c>
    </row>
    <row r="70" spans="2:8" ht="51">
      <c r="B70" s="87"/>
      <c r="C70" s="96" t="s">
        <v>276</v>
      </c>
      <c r="D70" s="75" t="s">
        <v>275</v>
      </c>
      <c r="E70" s="96" t="s">
        <v>15</v>
      </c>
      <c r="F70" s="67">
        <v>8</v>
      </c>
      <c r="G70" s="76"/>
      <c r="H70" s="76">
        <f t="shared" si="3"/>
        <v>0</v>
      </c>
    </row>
    <row r="71" spans="2:8" ht="51">
      <c r="B71" s="87"/>
      <c r="C71" s="96" t="s">
        <v>274</v>
      </c>
      <c r="D71" s="75" t="s">
        <v>273</v>
      </c>
      <c r="E71" s="96" t="s">
        <v>15</v>
      </c>
      <c r="F71" s="67">
        <v>1</v>
      </c>
      <c r="G71" s="76"/>
      <c r="H71" s="76">
        <f t="shared" si="3"/>
        <v>0</v>
      </c>
    </row>
    <row r="72" spans="2:8" ht="51">
      <c r="B72" s="87"/>
      <c r="C72" s="96" t="s">
        <v>251</v>
      </c>
      <c r="D72" s="75" t="s">
        <v>272</v>
      </c>
      <c r="E72" s="96" t="s">
        <v>15</v>
      </c>
      <c r="F72" s="67">
        <v>20</v>
      </c>
      <c r="G72" s="76"/>
      <c r="H72" s="76">
        <f t="shared" si="3"/>
        <v>0</v>
      </c>
    </row>
    <row r="73" spans="2:8" ht="51">
      <c r="B73" s="87"/>
      <c r="C73" s="96" t="s">
        <v>250</v>
      </c>
      <c r="D73" s="75" t="s">
        <v>271</v>
      </c>
      <c r="E73" s="96" t="s">
        <v>15</v>
      </c>
      <c r="F73" s="67">
        <v>4</v>
      </c>
      <c r="G73" s="76"/>
      <c r="H73" s="76">
        <f t="shared" si="3"/>
        <v>0</v>
      </c>
    </row>
    <row r="74" spans="2:8" ht="51">
      <c r="B74" s="87"/>
      <c r="C74" s="97" t="s">
        <v>270</v>
      </c>
      <c r="D74" s="69" t="s">
        <v>269</v>
      </c>
      <c r="E74" s="97" t="s">
        <v>15</v>
      </c>
      <c r="F74" s="70">
        <v>1</v>
      </c>
      <c r="G74" s="71"/>
      <c r="H74" s="71">
        <f t="shared" si="3"/>
        <v>0</v>
      </c>
    </row>
    <row r="75" spans="2:8">
      <c r="B75" s="87"/>
      <c r="C75" s="87"/>
      <c r="D75" s="88"/>
      <c r="E75" s="87"/>
      <c r="F75" s="89"/>
      <c r="G75" s="72" t="s">
        <v>2</v>
      </c>
      <c r="H75" s="72">
        <f>SUM(H62:H74)</f>
        <v>0</v>
      </c>
    </row>
    <row r="76" spans="2:8">
      <c r="B76" s="87"/>
      <c r="C76" s="87"/>
      <c r="D76" s="88"/>
      <c r="E76" s="87"/>
      <c r="F76" s="89"/>
      <c r="G76" s="72"/>
      <c r="H76" s="72"/>
    </row>
    <row r="77" spans="2:8">
      <c r="B77" s="87"/>
      <c r="C77" s="87"/>
      <c r="D77" s="88"/>
      <c r="E77" s="87"/>
      <c r="F77" s="89"/>
      <c r="G77" s="72"/>
      <c r="H77" s="72"/>
    </row>
    <row r="78" spans="2:8">
      <c r="B78" s="77" t="s">
        <v>268</v>
      </c>
      <c r="C78" s="87"/>
      <c r="D78" s="88"/>
      <c r="E78" s="87"/>
      <c r="F78" s="89"/>
      <c r="G78" s="90"/>
      <c r="H78" s="90"/>
    </row>
    <row r="79" spans="2:8">
      <c r="B79" s="77" t="s">
        <v>267</v>
      </c>
      <c r="C79" s="87"/>
      <c r="D79" s="88"/>
      <c r="E79" s="87"/>
      <c r="F79" s="89"/>
      <c r="G79" s="90"/>
      <c r="H79" s="90"/>
    </row>
    <row r="80" spans="2:8" ht="25.5">
      <c r="B80" s="87"/>
      <c r="C80" s="96" t="s">
        <v>71</v>
      </c>
      <c r="D80" s="75" t="s">
        <v>70</v>
      </c>
      <c r="E80" s="96" t="s">
        <v>14</v>
      </c>
      <c r="F80" s="67">
        <v>1.46</v>
      </c>
      <c r="G80" s="76"/>
      <c r="H80" s="76">
        <f>F80*G80</f>
        <v>0</v>
      </c>
    </row>
    <row r="81" spans="2:8" ht="25.5">
      <c r="B81" s="87"/>
      <c r="C81" s="96" t="s">
        <v>69</v>
      </c>
      <c r="D81" s="75" t="s">
        <v>68</v>
      </c>
      <c r="E81" s="96" t="s">
        <v>15</v>
      </c>
      <c r="F81" s="67">
        <v>72</v>
      </c>
      <c r="G81" s="76"/>
      <c r="H81" s="76">
        <f>F81*G81</f>
        <v>0</v>
      </c>
    </row>
    <row r="82" spans="2:8" ht="51">
      <c r="B82" s="87"/>
      <c r="C82" s="96" t="s">
        <v>266</v>
      </c>
      <c r="D82" s="75" t="s">
        <v>265</v>
      </c>
      <c r="E82" s="96" t="s">
        <v>19</v>
      </c>
      <c r="F82" s="67">
        <v>4000</v>
      </c>
      <c r="G82" s="76"/>
      <c r="H82" s="76">
        <f>F82*G82</f>
        <v>0</v>
      </c>
    </row>
    <row r="83" spans="2:8" ht="38.25">
      <c r="B83" s="87"/>
      <c r="C83" s="96" t="s">
        <v>67</v>
      </c>
      <c r="D83" s="75" t="s">
        <v>229</v>
      </c>
      <c r="E83" s="96" t="s">
        <v>15</v>
      </c>
      <c r="F83" s="67">
        <v>60</v>
      </c>
      <c r="G83" s="76"/>
      <c r="H83" s="76">
        <f>F83*G83</f>
        <v>0</v>
      </c>
    </row>
    <row r="84" spans="2:8" ht="51">
      <c r="B84" s="87"/>
      <c r="C84" s="97" t="s">
        <v>345</v>
      </c>
      <c r="D84" s="69" t="s">
        <v>344</v>
      </c>
      <c r="E84" s="97" t="s">
        <v>15</v>
      </c>
      <c r="F84" s="70">
        <v>60</v>
      </c>
      <c r="G84" s="71"/>
      <c r="H84" s="71">
        <f>F84*G84</f>
        <v>0</v>
      </c>
    </row>
    <row r="85" spans="2:8">
      <c r="B85" s="87"/>
      <c r="C85" s="87"/>
      <c r="D85" s="88"/>
      <c r="E85" s="87"/>
      <c r="F85" s="89"/>
      <c r="G85" s="72" t="s">
        <v>2</v>
      </c>
      <c r="H85" s="72">
        <f>SUM(H80:H84)</f>
        <v>0</v>
      </c>
    </row>
    <row r="86" spans="2:8">
      <c r="B86" s="87"/>
      <c r="C86" s="87"/>
      <c r="D86" s="88"/>
      <c r="E86" s="87"/>
      <c r="F86" s="89"/>
      <c r="G86" s="72"/>
      <c r="H86" s="72"/>
    </row>
    <row r="87" spans="2:8">
      <c r="B87" s="87"/>
      <c r="C87" s="87"/>
      <c r="D87" s="88"/>
      <c r="E87" s="87"/>
      <c r="F87" s="89"/>
      <c r="G87" s="72"/>
      <c r="H87" s="72"/>
    </row>
    <row r="88" spans="2:8">
      <c r="B88" s="77" t="s">
        <v>264</v>
      </c>
      <c r="C88" s="87"/>
      <c r="D88" s="88"/>
      <c r="E88" s="87"/>
      <c r="F88" s="89"/>
      <c r="G88" s="90"/>
      <c r="H88" s="90"/>
    </row>
    <row r="89" spans="2:8" ht="25.5">
      <c r="B89" s="87"/>
      <c r="C89" s="96" t="s">
        <v>263</v>
      </c>
      <c r="D89" s="75" t="s">
        <v>262</v>
      </c>
      <c r="E89" s="96" t="s">
        <v>24</v>
      </c>
      <c r="F89" s="67">
        <v>450</v>
      </c>
      <c r="G89" s="76"/>
      <c r="H89" s="76">
        <f t="shared" ref="H89:H98" si="4">F89*G89</f>
        <v>0</v>
      </c>
    </row>
    <row r="90" spans="2:8" ht="25.5">
      <c r="B90" s="87"/>
      <c r="C90" s="96" t="s">
        <v>50</v>
      </c>
      <c r="D90" s="75" t="s">
        <v>55</v>
      </c>
      <c r="E90" s="96" t="s">
        <v>19</v>
      </c>
      <c r="F90" s="67">
        <v>6500</v>
      </c>
      <c r="G90" s="76"/>
      <c r="H90" s="76">
        <f t="shared" si="4"/>
        <v>0</v>
      </c>
    </row>
    <row r="91" spans="2:8" ht="38.25">
      <c r="B91" s="87"/>
      <c r="C91" s="96" t="s">
        <v>25</v>
      </c>
      <c r="D91" s="75" t="s">
        <v>259</v>
      </c>
      <c r="E91" s="96" t="s">
        <v>24</v>
      </c>
      <c r="F91" s="67">
        <v>960</v>
      </c>
      <c r="G91" s="76"/>
      <c r="H91" s="76">
        <f t="shared" ref="H91:H96" si="5">F91*G91</f>
        <v>0</v>
      </c>
    </row>
    <row r="92" spans="2:8" ht="38.25">
      <c r="B92" s="87"/>
      <c r="C92" s="97" t="s">
        <v>53</v>
      </c>
      <c r="D92" s="36" t="s">
        <v>258</v>
      </c>
      <c r="E92" s="97" t="s">
        <v>24</v>
      </c>
      <c r="F92" s="70">
        <v>470</v>
      </c>
      <c r="G92" s="71"/>
      <c r="H92" s="71">
        <f t="shared" ref="H92" si="6">F92*G92</f>
        <v>0</v>
      </c>
    </row>
    <row r="93" spans="2:8" ht="38.25">
      <c r="B93" s="87"/>
      <c r="C93" s="97" t="s">
        <v>664</v>
      </c>
      <c r="D93" s="36" t="s">
        <v>668</v>
      </c>
      <c r="E93" s="97" t="s">
        <v>24</v>
      </c>
      <c r="F93" s="70">
        <v>67</v>
      </c>
      <c r="G93" s="71"/>
      <c r="H93" s="71">
        <f t="shared" ref="H93:H94" si="7">F93*G93</f>
        <v>0</v>
      </c>
    </row>
    <row r="94" spans="2:8" ht="38.25">
      <c r="B94" s="87"/>
      <c r="C94" s="97" t="s">
        <v>663</v>
      </c>
      <c r="D94" s="36" t="s">
        <v>669</v>
      </c>
      <c r="E94" s="97" t="s">
        <v>24</v>
      </c>
      <c r="F94" s="70">
        <v>134</v>
      </c>
      <c r="G94" s="71"/>
      <c r="H94" s="71">
        <f t="shared" si="7"/>
        <v>0</v>
      </c>
    </row>
    <row r="95" spans="2:8" ht="25.5">
      <c r="B95" s="87"/>
      <c r="C95" s="96" t="s">
        <v>56</v>
      </c>
      <c r="D95" s="75" t="s">
        <v>670</v>
      </c>
      <c r="E95" s="96" t="s">
        <v>19</v>
      </c>
      <c r="F95" s="67">
        <v>3000</v>
      </c>
      <c r="G95" s="76"/>
      <c r="H95" s="76">
        <f t="shared" si="5"/>
        <v>0</v>
      </c>
    </row>
    <row r="96" spans="2:8">
      <c r="B96" s="87"/>
      <c r="C96" s="96" t="s">
        <v>27</v>
      </c>
      <c r="D96" s="75" t="s">
        <v>28</v>
      </c>
      <c r="E96" s="96" t="s">
        <v>19</v>
      </c>
      <c r="F96" s="67">
        <v>3000</v>
      </c>
      <c r="G96" s="76"/>
      <c r="H96" s="76">
        <f t="shared" si="5"/>
        <v>0</v>
      </c>
    </row>
    <row r="97" spans="2:8" ht="51">
      <c r="B97" s="87"/>
      <c r="C97" s="96" t="s">
        <v>217</v>
      </c>
      <c r="D97" s="75" t="s">
        <v>216</v>
      </c>
      <c r="E97" s="96" t="s">
        <v>24</v>
      </c>
      <c r="F97" s="67">
        <v>1550</v>
      </c>
      <c r="G97" s="76"/>
      <c r="H97" s="76">
        <f t="shared" si="4"/>
        <v>0</v>
      </c>
    </row>
    <row r="98" spans="2:8" ht="38.25">
      <c r="B98" s="87"/>
      <c r="C98" s="97" t="s">
        <v>261</v>
      </c>
      <c r="D98" s="69" t="s">
        <v>260</v>
      </c>
      <c r="E98" s="97" t="s">
        <v>24</v>
      </c>
      <c r="F98" s="70">
        <v>760</v>
      </c>
      <c r="G98" s="71"/>
      <c r="H98" s="71">
        <f t="shared" si="4"/>
        <v>0</v>
      </c>
    </row>
    <row r="99" spans="2:8">
      <c r="B99" s="87"/>
      <c r="C99" s="87"/>
      <c r="D99" s="88"/>
      <c r="E99" s="87"/>
      <c r="F99" s="89"/>
      <c r="G99" s="72" t="s">
        <v>2</v>
      </c>
      <c r="H99" s="72">
        <f>SUM(H89:H98)</f>
        <v>0</v>
      </c>
    </row>
    <row r="100" spans="2:8">
      <c r="B100" s="87"/>
      <c r="C100" s="87"/>
      <c r="D100" s="88"/>
      <c r="E100" s="87"/>
      <c r="F100" s="89"/>
      <c r="G100" s="72"/>
      <c r="H100" s="72"/>
    </row>
    <row r="101" spans="2:8">
      <c r="B101" s="87"/>
      <c r="C101" s="87"/>
      <c r="D101" s="88"/>
      <c r="E101" s="87"/>
      <c r="F101" s="89"/>
      <c r="G101" s="72"/>
      <c r="H101" s="72"/>
    </row>
    <row r="102" spans="2:8">
      <c r="B102" s="77" t="s">
        <v>257</v>
      </c>
      <c r="C102" s="87"/>
      <c r="D102" s="88"/>
      <c r="E102" s="87"/>
      <c r="F102" s="89"/>
      <c r="G102" s="90"/>
      <c r="H102" s="90"/>
    </row>
    <row r="103" spans="2:8" ht="25.5">
      <c r="B103" s="87"/>
      <c r="C103" s="96" t="s">
        <v>208</v>
      </c>
      <c r="D103" s="75" t="s">
        <v>207</v>
      </c>
      <c r="E103" s="96" t="s">
        <v>24</v>
      </c>
      <c r="F103" s="67">
        <v>1070</v>
      </c>
      <c r="G103" s="76"/>
      <c r="H103" s="76">
        <f>F103*G103</f>
        <v>0</v>
      </c>
    </row>
    <row r="104" spans="2:8" ht="25.5">
      <c r="B104" s="87"/>
      <c r="C104" s="96" t="s">
        <v>206</v>
      </c>
      <c r="D104" s="75" t="s">
        <v>205</v>
      </c>
      <c r="E104" s="96" t="s">
        <v>19</v>
      </c>
      <c r="F104" s="67">
        <v>3650</v>
      </c>
      <c r="G104" s="76"/>
      <c r="H104" s="76">
        <f>F104*G104</f>
        <v>0</v>
      </c>
    </row>
    <row r="105" spans="2:8" ht="25.5">
      <c r="B105" s="87"/>
      <c r="C105" s="97" t="s">
        <v>256</v>
      </c>
      <c r="D105" s="69" t="s">
        <v>255</v>
      </c>
      <c r="E105" s="97" t="s">
        <v>24</v>
      </c>
      <c r="F105" s="70">
        <v>60</v>
      </c>
      <c r="G105" s="71"/>
      <c r="H105" s="71">
        <f>F105*G105</f>
        <v>0</v>
      </c>
    </row>
    <row r="106" spans="2:8">
      <c r="B106" s="87"/>
      <c r="C106" s="87"/>
      <c r="D106" s="88"/>
      <c r="E106" s="87"/>
      <c r="F106" s="89"/>
      <c r="G106" s="72" t="s">
        <v>2</v>
      </c>
      <c r="H106" s="72">
        <f>SUM(H103:H105)</f>
        <v>0</v>
      </c>
    </row>
    <row r="107" spans="2:8">
      <c r="B107" s="87"/>
      <c r="C107" s="87"/>
      <c r="D107" s="88"/>
      <c r="E107" s="87"/>
      <c r="F107" s="89"/>
      <c r="G107" s="72"/>
      <c r="H107" s="72"/>
    </row>
    <row r="108" spans="2:8">
      <c r="B108" s="87"/>
      <c r="C108" s="87"/>
      <c r="D108" s="88"/>
      <c r="E108" s="87"/>
      <c r="F108" s="89"/>
      <c r="G108" s="72"/>
      <c r="H108" s="72"/>
    </row>
    <row r="109" spans="2:8">
      <c r="B109" s="77" t="s">
        <v>254</v>
      </c>
      <c r="C109" s="87"/>
      <c r="D109" s="88"/>
      <c r="E109" s="87"/>
      <c r="F109" s="89"/>
      <c r="G109" s="90"/>
      <c r="H109" s="90"/>
    </row>
    <row r="110" spans="2:8" ht="25.5">
      <c r="B110" s="87"/>
      <c r="C110" s="96" t="s">
        <v>253</v>
      </c>
      <c r="D110" s="75" t="s">
        <v>252</v>
      </c>
      <c r="E110" s="96" t="s">
        <v>15</v>
      </c>
      <c r="F110" s="67">
        <v>7</v>
      </c>
      <c r="G110" s="76"/>
      <c r="H110" s="76">
        <f t="shared" ref="H110:H116" si="8">F110*G110</f>
        <v>0</v>
      </c>
    </row>
    <row r="111" spans="2:8" ht="38.25">
      <c r="B111" s="87"/>
      <c r="C111" s="96" t="s">
        <v>34</v>
      </c>
      <c r="D111" s="75" t="s">
        <v>35</v>
      </c>
      <c r="E111" s="96" t="s">
        <v>15</v>
      </c>
      <c r="F111" s="67">
        <v>7</v>
      </c>
      <c r="G111" s="76"/>
      <c r="H111" s="76">
        <f t="shared" si="8"/>
        <v>0</v>
      </c>
    </row>
    <row r="112" spans="2:8" ht="51">
      <c r="B112" s="87"/>
      <c r="C112" s="96" t="s">
        <v>251</v>
      </c>
      <c r="D112" s="75" t="s">
        <v>659</v>
      </c>
      <c r="E112" s="96" t="s">
        <v>15</v>
      </c>
      <c r="F112" s="67">
        <v>3</v>
      </c>
      <c r="G112" s="76"/>
      <c r="H112" s="76">
        <f t="shared" si="8"/>
        <v>0</v>
      </c>
    </row>
    <row r="113" spans="2:16" ht="51">
      <c r="B113" s="87"/>
      <c r="C113" s="96" t="s">
        <v>250</v>
      </c>
      <c r="D113" s="75" t="s">
        <v>660</v>
      </c>
      <c r="E113" s="96" t="s">
        <v>15</v>
      </c>
      <c r="F113" s="67">
        <v>4</v>
      </c>
      <c r="G113" s="76"/>
      <c r="H113" s="76">
        <f t="shared" si="8"/>
        <v>0</v>
      </c>
    </row>
    <row r="114" spans="2:16" ht="51">
      <c r="B114" s="87"/>
      <c r="C114" s="76"/>
      <c r="D114" s="75" t="s">
        <v>655</v>
      </c>
      <c r="E114" s="96" t="s">
        <v>15</v>
      </c>
      <c r="F114" s="67">
        <v>2</v>
      </c>
      <c r="H114" s="76">
        <f>F114*C114</f>
        <v>0</v>
      </c>
    </row>
    <row r="115" spans="2:16" ht="76.5">
      <c r="B115" s="87"/>
      <c r="C115" s="96" t="s">
        <v>187</v>
      </c>
      <c r="D115" s="75" t="s">
        <v>249</v>
      </c>
      <c r="E115" s="96" t="s">
        <v>20</v>
      </c>
      <c r="F115" s="67">
        <v>36</v>
      </c>
      <c r="G115" s="76"/>
      <c r="H115" s="76">
        <f t="shared" si="8"/>
        <v>0</v>
      </c>
      <c r="K115"/>
      <c r="L115"/>
      <c r="M115"/>
      <c r="N115"/>
      <c r="O115"/>
      <c r="P115"/>
    </row>
    <row r="116" spans="2:16" ht="89.25">
      <c r="B116" s="87"/>
      <c r="C116" s="97" t="s">
        <v>248</v>
      </c>
      <c r="D116" s="69" t="s">
        <v>247</v>
      </c>
      <c r="E116" s="97" t="s">
        <v>96</v>
      </c>
      <c r="F116" s="70">
        <v>1</v>
      </c>
      <c r="G116" s="71"/>
      <c r="H116" s="71">
        <f t="shared" si="8"/>
        <v>0</v>
      </c>
      <c r="K116"/>
      <c r="L116"/>
      <c r="M116"/>
      <c r="N116"/>
      <c r="O116"/>
      <c r="P116"/>
    </row>
    <row r="117" spans="2:16">
      <c r="B117" s="87"/>
      <c r="C117" s="87"/>
      <c r="D117" s="88"/>
      <c r="E117" s="87"/>
      <c r="F117" s="89"/>
      <c r="G117" s="72" t="s">
        <v>2</v>
      </c>
      <c r="H117" s="72">
        <f>SUM(H110:H116)</f>
        <v>0</v>
      </c>
      <c r="K117"/>
      <c r="L117"/>
      <c r="M117"/>
      <c r="N117"/>
      <c r="O117"/>
      <c r="P117"/>
    </row>
    <row r="118" spans="2:16">
      <c r="B118" s="87"/>
      <c r="C118" s="87"/>
      <c r="D118" s="88"/>
      <c r="E118" s="87"/>
      <c r="F118" s="89"/>
      <c r="G118" s="72"/>
      <c r="H118" s="72"/>
      <c r="K118"/>
      <c r="L118"/>
      <c r="M118"/>
      <c r="N118"/>
      <c r="O118"/>
      <c r="P118"/>
    </row>
    <row r="119" spans="2:16">
      <c r="B119" s="87"/>
      <c r="C119" s="87"/>
      <c r="D119" s="88"/>
      <c r="E119" s="87"/>
      <c r="F119" s="89"/>
      <c r="G119" s="72"/>
      <c r="H119" s="72"/>
      <c r="K119"/>
      <c r="L119"/>
      <c r="M119"/>
      <c r="N119"/>
      <c r="O119"/>
      <c r="P119"/>
    </row>
    <row r="120" spans="2:16">
      <c r="B120" s="77" t="s">
        <v>246</v>
      </c>
      <c r="C120" s="87"/>
      <c r="D120" s="88"/>
      <c r="E120" s="87"/>
      <c r="F120" s="89"/>
      <c r="G120" s="90"/>
      <c r="H120" s="90"/>
      <c r="K120"/>
      <c r="L120"/>
      <c r="M120"/>
      <c r="N120"/>
      <c r="O120"/>
      <c r="P120"/>
    </row>
    <row r="121" spans="2:16" s="49" customFormat="1">
      <c r="B121" s="77" t="s">
        <v>342</v>
      </c>
      <c r="C121" s="87"/>
      <c r="D121" s="88"/>
      <c r="E121" s="87"/>
      <c r="F121" s="89"/>
      <c r="G121" s="90"/>
      <c r="H121" s="90"/>
      <c r="K121"/>
      <c r="L121"/>
      <c r="M121"/>
      <c r="N121"/>
      <c r="O121"/>
      <c r="P121"/>
    </row>
    <row r="122" spans="2:16" ht="63.75">
      <c r="B122" s="87"/>
      <c r="C122" s="96" t="s">
        <v>37</v>
      </c>
      <c r="D122" s="75" t="s">
        <v>38</v>
      </c>
      <c r="E122" s="96" t="s">
        <v>39</v>
      </c>
      <c r="F122" s="67">
        <v>80</v>
      </c>
      <c r="G122" s="76">
        <v>45</v>
      </c>
      <c r="H122" s="76">
        <f>F122*G122</f>
        <v>3600</v>
      </c>
      <c r="K122"/>
      <c r="L122"/>
      <c r="M122"/>
      <c r="N122"/>
      <c r="O122"/>
      <c r="P122"/>
    </row>
    <row r="123" spans="2:16">
      <c r="B123" s="87"/>
      <c r="C123" s="96" t="s">
        <v>40</v>
      </c>
      <c r="D123" s="75" t="s">
        <v>41</v>
      </c>
      <c r="E123" s="96" t="s">
        <v>39</v>
      </c>
      <c r="F123" s="67">
        <v>30</v>
      </c>
      <c r="G123" s="76">
        <v>45</v>
      </c>
      <c r="H123" s="76">
        <f>F123*G123</f>
        <v>1350</v>
      </c>
    </row>
    <row r="124" spans="2:16" ht="25.5">
      <c r="B124" s="87"/>
      <c r="C124" s="96" t="s">
        <v>51</v>
      </c>
      <c r="D124" s="75" t="s">
        <v>52</v>
      </c>
      <c r="E124" s="96" t="s">
        <v>15</v>
      </c>
      <c r="F124" s="67">
        <v>1</v>
      </c>
      <c r="G124" s="76"/>
      <c r="H124" s="76">
        <f>F124*G124</f>
        <v>0</v>
      </c>
    </row>
    <row r="125" spans="2:16" ht="25.5">
      <c r="B125" s="87"/>
      <c r="C125" s="97" t="s">
        <v>42</v>
      </c>
      <c r="D125" s="69" t="s">
        <v>43</v>
      </c>
      <c r="E125" s="97" t="s">
        <v>15</v>
      </c>
      <c r="F125" s="70">
        <v>1</v>
      </c>
      <c r="G125" s="71"/>
      <c r="H125" s="71">
        <f>F125*G125</f>
        <v>0</v>
      </c>
    </row>
    <row r="126" spans="2:16">
      <c r="B126" s="87"/>
      <c r="C126" s="87"/>
      <c r="D126" s="88"/>
      <c r="E126" s="87"/>
      <c r="F126" s="89"/>
      <c r="G126" s="72" t="s">
        <v>2</v>
      </c>
      <c r="H126" s="72">
        <f>SUM(H122:H125)</f>
        <v>4950</v>
      </c>
    </row>
    <row r="127" spans="2:16">
      <c r="B127" s="87"/>
      <c r="C127" s="87"/>
      <c r="D127" s="88"/>
      <c r="E127" s="87"/>
      <c r="F127" s="89"/>
      <c r="G127" s="72"/>
      <c r="H127" s="72"/>
    </row>
    <row r="128" spans="2:16">
      <c r="B128" s="87"/>
      <c r="C128" s="87"/>
      <c r="D128" s="88"/>
      <c r="E128" s="87"/>
      <c r="F128" s="89"/>
      <c r="G128" s="72"/>
      <c r="H128" s="72"/>
    </row>
  </sheetData>
  <pageMargins left="1.1811023622047245" right="0.39370078740157483" top="0.59055118110236227" bottom="0.59055118110236227" header="0" footer="0.19685039370078741"/>
  <pageSetup paperSize="9" scale="59" orientation="portrait" r:id="rId1"/>
  <headerFooter alignWithMargins="0">
    <oddFooter>&amp;C&amp;"Swis721 Cn BT,Roman"Stran &amp;P od &amp;N</oddFooter>
  </headerFooter>
  <rowBreaks count="4" manualBreakCount="4">
    <brk id="35" max="7" man="1"/>
    <brk id="54" max="7" man="1"/>
    <brk id="77" max="7" man="1"/>
    <brk id="119"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Zeros="0" view="pageBreakPreview" zoomScaleNormal="100" zoomScaleSheetLayoutView="100" workbookViewId="0"/>
  </sheetViews>
  <sheetFormatPr defaultRowHeight="12.75"/>
  <cols>
    <col min="1" max="1" width="4.7109375" style="42" customWidth="1"/>
    <col min="2" max="2" width="55.7109375" style="43" customWidth="1"/>
    <col min="3" max="3" width="11.7109375" style="46" customWidth="1"/>
    <col min="4" max="4" width="12.7109375" style="43" customWidth="1"/>
    <col min="5" max="5" width="3" style="44" customWidth="1"/>
    <col min="6" max="7" width="3" style="45" bestFit="1" customWidth="1"/>
    <col min="8" max="11" width="3" style="47" bestFit="1" customWidth="1"/>
    <col min="12" max="22" width="3" style="48" bestFit="1" customWidth="1"/>
    <col min="23" max="16384" width="9.140625" style="49"/>
  </cols>
  <sheetData>
    <row r="1" spans="2:6" ht="15">
      <c r="B1" s="213" t="s">
        <v>95</v>
      </c>
      <c r="C1" s="213"/>
      <c r="D1" s="51"/>
      <c r="E1" s="52"/>
      <c r="F1" s="52"/>
    </row>
    <row r="2" spans="2:6" ht="15">
      <c r="B2" s="105" t="s">
        <v>94</v>
      </c>
      <c r="C2" s="105"/>
      <c r="D2" s="51"/>
      <c r="E2" s="52"/>
      <c r="F2" s="52"/>
    </row>
    <row r="4" spans="2:6">
      <c r="B4" s="92" t="s">
        <v>0</v>
      </c>
      <c r="C4" s="93"/>
    </row>
    <row r="5" spans="2:6">
      <c r="B5" s="94" t="s">
        <v>1</v>
      </c>
      <c r="C5" s="95" t="s">
        <v>2</v>
      </c>
    </row>
    <row r="6" spans="2:6">
      <c r="B6" s="96" t="s">
        <v>93</v>
      </c>
      <c r="C6" s="104">
        <f>'4_1A CR in EE_Popis del'!H14+'4_1A CR in EE_Popis del'!H23+'4_1A CR in EE_Popis del'!H33+'4_1A CR in EE_Popis del'!H43+'4_1A CR in EE_Popis del'!H54+'4_1A CR in EE_Popis del'!H61+'4_1A CR in EE_Popis del'!H66+'4_1A CR in EE_Popis del'!H76+'4_1A CR in EE_Popis del'!H95+'4_1A CR in EE_Popis del'!H102+'4_1A CR in EE_Popis del'!H116</f>
        <v>1980</v>
      </c>
    </row>
    <row r="7" spans="2:6">
      <c r="B7" s="96" t="s">
        <v>92</v>
      </c>
      <c r="C7" s="104">
        <f>'4_1A CR in EE_Popis del'!H14+'4_1A CR in EE_Popis del'!H23+'4_1A CR in EE_Popis del'!H33+'4_1A CR in EE_Popis del'!H43</f>
        <v>0</v>
      </c>
      <c r="E7" s="45"/>
    </row>
    <row r="8" spans="2:6">
      <c r="B8" s="96" t="s">
        <v>91</v>
      </c>
      <c r="C8" s="104">
        <f>'4_1A CR in EE_Popis del'!H54+'4_1A CR in EE_Popis del'!H61+'4_1A CR in EE_Popis del'!H66</f>
        <v>0</v>
      </c>
    </row>
    <row r="9" spans="2:6">
      <c r="B9" s="96" t="s">
        <v>90</v>
      </c>
      <c r="C9" s="104">
        <f>'4_1A CR in EE_Popis del'!H76+'4_1A CR in EE_Popis del'!H95+'4_1A CR in EE_Popis del'!H102</f>
        <v>0</v>
      </c>
    </row>
    <row r="10" spans="2:6">
      <c r="B10" s="97" t="s">
        <v>89</v>
      </c>
      <c r="C10" s="103">
        <f>'4_1A CR in EE_Popis del'!H116</f>
        <v>1980</v>
      </c>
    </row>
    <row r="11" spans="2:6">
      <c r="B11" s="98"/>
    </row>
    <row r="12" spans="2:6">
      <c r="B12" s="99"/>
      <c r="C12" s="93"/>
    </row>
    <row r="13" spans="2:6">
      <c r="B13" s="57" t="s">
        <v>88</v>
      </c>
      <c r="C13" s="95" t="s">
        <v>2</v>
      </c>
    </row>
    <row r="14" spans="2:6">
      <c r="C14" s="103">
        <f>C6</f>
        <v>1980</v>
      </c>
    </row>
  </sheetData>
  <mergeCells count="1">
    <mergeCell ref="B1:C1"/>
  </mergeCells>
  <pageMargins left="1.1811023622047245" right="0.39370078740157483" top="0.59055118110236227" bottom="0.59055118110236227" header="0" footer="0.19685039370078741"/>
  <pageSetup paperSize="9" scale="85" orientation="portrait" r:id="rId1"/>
  <headerFooter>
    <oddFooter>&amp;C&amp;"Swis721 Cn BT,Roman"Stran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31</vt:i4>
      </vt:variant>
    </vt:vector>
  </HeadingPairs>
  <TitlesOfParts>
    <vt:vector size="53" baseType="lpstr">
      <vt:lpstr>SKUPNA REKAP</vt:lpstr>
      <vt:lpstr>SPLOŠNO</vt:lpstr>
      <vt:lpstr>2_1A KA_Rekap</vt:lpstr>
      <vt:lpstr>2_1A KA_Popis del</vt:lpstr>
      <vt:lpstr>3_1A DKP_Rekap</vt:lpstr>
      <vt:lpstr>3_1A DKP_Popis del</vt:lpstr>
      <vt:lpstr>3_2 DKP_Rekap</vt:lpstr>
      <vt:lpstr>3_2 DKP_Popis del</vt:lpstr>
      <vt:lpstr>4_1A CR in EE_Rekap</vt:lpstr>
      <vt:lpstr>4_1A CR in EE_Popis del</vt:lpstr>
      <vt:lpstr>5_1A PLIN_Rekap</vt:lpstr>
      <vt:lpstr>5_1A PLIN_Popis del</vt:lpstr>
      <vt:lpstr>6_1A TK_Rekap</vt:lpstr>
      <vt:lpstr>6_1A TK_Popis del</vt:lpstr>
      <vt:lpstr>MOST_Rekap</vt:lpstr>
      <vt:lpstr>MOST_Popis del</vt:lpstr>
      <vt:lpstr>BRV Lava_Rekap</vt:lpstr>
      <vt:lpstr>BRV Lava_Popis del</vt:lpstr>
      <vt:lpstr>BRV Struga 1_Rekap</vt:lpstr>
      <vt:lpstr>BRV Struga 1_Popis del</vt:lpstr>
      <vt:lpstr>BRV Struga 2_Rekap</vt:lpstr>
      <vt:lpstr>BRV Struga 2_Popis del</vt:lpstr>
      <vt:lpstr>'2_1A KA_Popis del'!Print_Area</vt:lpstr>
      <vt:lpstr>'2_1A KA_Rekap'!Print_Area</vt:lpstr>
      <vt:lpstr>'3_1A DKP_Popis del'!Print_Area</vt:lpstr>
      <vt:lpstr>'3_1A DKP_Rekap'!Print_Area</vt:lpstr>
      <vt:lpstr>'3_2 DKP_Popis del'!Print_Area</vt:lpstr>
      <vt:lpstr>'3_2 DKP_Rekap'!Print_Area</vt:lpstr>
      <vt:lpstr>'4_1A CR in EE_Popis del'!Print_Area</vt:lpstr>
      <vt:lpstr>'4_1A CR in EE_Rekap'!Print_Area</vt:lpstr>
      <vt:lpstr>'5_1A PLIN_Popis del'!Print_Area</vt:lpstr>
      <vt:lpstr>'5_1A PLIN_Rekap'!Print_Area</vt:lpstr>
      <vt:lpstr>'6_1A TK_Popis del'!Print_Area</vt:lpstr>
      <vt:lpstr>'6_1A TK_Rekap'!Print_Area</vt:lpstr>
      <vt:lpstr>'BRV Lava_Popis del'!Print_Area</vt:lpstr>
      <vt:lpstr>'BRV Lava_Rekap'!Print_Area</vt:lpstr>
      <vt:lpstr>'BRV Struga 1_Popis del'!Print_Area</vt:lpstr>
      <vt:lpstr>'BRV Struga 1_Rekap'!Print_Area</vt:lpstr>
      <vt:lpstr>'BRV Struga 2_Popis del'!Print_Area</vt:lpstr>
      <vt:lpstr>'BRV Struga 2_Rekap'!Print_Area</vt:lpstr>
      <vt:lpstr>'MOST_Popis del'!Print_Area</vt:lpstr>
      <vt:lpstr>MOST_Rekap!Print_Area</vt:lpstr>
      <vt:lpstr>'SKUPNA REKAP'!Print_Area</vt:lpstr>
      <vt:lpstr>'2_1A KA_Popis del'!Print_Titles</vt:lpstr>
      <vt:lpstr>'3_1A DKP_Popis del'!Print_Titles</vt:lpstr>
      <vt:lpstr>'3_2 DKP_Popis del'!Print_Titles</vt:lpstr>
      <vt:lpstr>'4_1A CR in EE_Popis del'!Print_Titles</vt:lpstr>
      <vt:lpstr>'5_1A PLIN_Popis del'!Print_Titles</vt:lpstr>
      <vt:lpstr>'6_1A TK_Popis del'!Print_Titles</vt:lpstr>
      <vt:lpstr>'BRV Lava_Popis del'!Print_Titles</vt:lpstr>
      <vt:lpstr>'BRV Struga 1_Popis del'!Print_Titles</vt:lpstr>
      <vt:lpstr>'BRV Struga 2_Popis del'!Print_Titles</vt:lpstr>
      <vt:lpstr>'MOST_Popis del'!Print_Titles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Dejan Rep</dc:creator>
  <cp:lastModifiedBy>Jernej Pavlin</cp:lastModifiedBy>
  <cp:lastPrinted>2021-07-02T11:56:23Z</cp:lastPrinted>
  <dcterms:created xsi:type="dcterms:W3CDTF">2017-12-12T13:20:58Z</dcterms:created>
  <dcterms:modified xsi:type="dcterms:W3CDTF">2021-10-18T09:55:15Z</dcterms:modified>
</cp:coreProperties>
</file>